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DGET 2024 ASSEMBLEA" sheetId="1" r:id="rId1"/>
  </sheets>
  <calcPr calcId="124519"/>
</workbook>
</file>

<file path=xl/calcChain.xml><?xml version="1.0" encoding="utf-8"?>
<calcChain xmlns="http://schemas.openxmlformats.org/spreadsheetml/2006/main">
  <c r="M45" i="1"/>
  <c r="M25"/>
  <c r="M15"/>
  <c r="M14"/>
  <c r="K22"/>
  <c r="J39" l="1"/>
  <c r="H39"/>
  <c r="C39"/>
  <c r="C17" l="1"/>
  <c r="I17"/>
  <c r="K28" l="1"/>
  <c r="I31"/>
  <c r="G31"/>
  <c r="C31"/>
  <c r="I25"/>
  <c r="I39"/>
  <c r="G48"/>
  <c r="G25"/>
  <c r="G17"/>
  <c r="G39"/>
  <c r="K20"/>
  <c r="K21"/>
  <c r="K23"/>
  <c r="K13"/>
  <c r="K14"/>
  <c r="K15"/>
  <c r="K29"/>
  <c r="K30"/>
  <c r="K34"/>
  <c r="K35"/>
  <c r="C10"/>
  <c r="E25"/>
  <c r="E17"/>
  <c r="E39"/>
  <c r="C25"/>
  <c r="K26"/>
  <c r="K19"/>
  <c r="K18"/>
  <c r="K5"/>
  <c r="K6"/>
  <c r="K7"/>
  <c r="K9"/>
  <c r="C33" l="1"/>
  <c r="C41" s="1"/>
  <c r="C45" s="1"/>
  <c r="M37"/>
  <c r="M28"/>
  <c r="M29"/>
  <c r="K31"/>
  <c r="M31" s="1"/>
  <c r="E33"/>
  <c r="K36"/>
  <c r="M36" s="1"/>
  <c r="I33"/>
  <c r="I41" s="1"/>
  <c r="J41" s="1"/>
  <c r="K25"/>
  <c r="K17"/>
  <c r="M17" s="1"/>
  <c r="K10"/>
  <c r="G33"/>
  <c r="M43"/>
  <c r="K39" l="1"/>
  <c r="M39" s="1"/>
  <c r="E45"/>
  <c r="E41"/>
  <c r="G41"/>
  <c r="G45" s="1"/>
  <c r="K33"/>
  <c r="I45"/>
  <c r="J45" s="1"/>
  <c r="K41" l="1"/>
  <c r="M41" s="1"/>
  <c r="M33"/>
  <c r="K45" l="1"/>
</calcChain>
</file>

<file path=xl/sharedStrings.xml><?xml version="1.0" encoding="utf-8"?>
<sst xmlns="http://schemas.openxmlformats.org/spreadsheetml/2006/main" count="32" uniqueCount="29">
  <si>
    <t>COSTO PERSONALE DIPENDENTE</t>
  </si>
  <si>
    <t>COSTI FISSI</t>
  </si>
  <si>
    <t>TOTALE COSTI FISSI DI STRUTTURA</t>
  </si>
  <si>
    <t>ATTIVITA' FINANZIATA APPROVATA</t>
  </si>
  <si>
    <t>COSTI DIRETTI DI PROGETTO</t>
  </si>
  <si>
    <t>TOTALE COPERTURA PERSONALE DIRETTO</t>
  </si>
  <si>
    <t>SPESE GENERALI COPERTE DAL PROGETTO</t>
  </si>
  <si>
    <t>COPERTURA TOTALE COSTI INTERNI</t>
  </si>
  <si>
    <t>% COPERTURA COSTI INTERNI</t>
  </si>
  <si>
    <t>AREA TECNICA RER</t>
  </si>
  <si>
    <t>AREA WELFARE RER</t>
  </si>
  <si>
    <t xml:space="preserve">TOTALE </t>
  </si>
  <si>
    <t>SERVIZI AMMINISTRATIVI</t>
  </si>
  <si>
    <t>SCUOLA MUSICA CERVIA</t>
  </si>
  <si>
    <t>SCUOLA MUSICA FAENZA</t>
  </si>
  <si>
    <t>ATTIVITA' A MERCATO</t>
  </si>
  <si>
    <t>AREA WELFARE</t>
  </si>
  <si>
    <t>TOTALE  ATTIVITA' IN PORTAFOGLIO</t>
  </si>
  <si>
    <t>ATTIVITA' IN ISTRUTTORIA</t>
  </si>
  <si>
    <t>TOTALE ATTIVITA' IN ISTRUTTORIA</t>
  </si>
  <si>
    <t>TOTALE  COMPLESSIVO</t>
  </si>
  <si>
    <t>CONTRIBUTI ENTI CONSORZIATI</t>
  </si>
  <si>
    <t>TOTALE</t>
  </si>
  <si>
    <t>LEGGEREGIONALE 20</t>
  </si>
  <si>
    <t>AREA TECNICA</t>
  </si>
  <si>
    <t>AREA WELAFARE</t>
  </si>
  <si>
    <t>SCUOLA DI DISEGNO CERVIA</t>
  </si>
  <si>
    <t>BUDGET 2024 ASSEMBLEA</t>
  </si>
  <si>
    <t xml:space="preserve"> RICAVI PREVISTI 2024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</si>
</sst>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&quot;€ &quot;* #,##0.00_-;&quot;-€ &quot;* #,##0.00_-;_-&quot;€ &quot;* \-??_-;_-@_-"/>
  </numFmts>
  <fonts count="5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8"/>
      <name val="Arial"/>
      <family val="2"/>
    </font>
    <font>
      <b/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ill="0" applyBorder="0" applyAlignment="0" applyProtection="0"/>
    <xf numFmtId="165" fontId="1" fillId="0" borderId="0" applyFill="0" applyBorder="0" applyAlignment="0" applyProtection="0"/>
  </cellStyleXfs>
  <cellXfs count="11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Fill="1"/>
    <xf numFmtId="9" fontId="1" fillId="0" borderId="0" xfId="3" applyFont="1" applyFill="1"/>
    <xf numFmtId="10" fontId="1" fillId="0" borderId="0" xfId="3" applyNumberFormat="1" applyFont="1" applyFill="1"/>
    <xf numFmtId="164" fontId="1" fillId="0" borderId="0" xfId="1" applyFont="1" applyFill="1"/>
    <xf numFmtId="10" fontId="1" fillId="0" borderId="0" xfId="3" applyNumberFormat="1"/>
    <xf numFmtId="10" fontId="1" fillId="0" borderId="0" xfId="3" applyNumberFormat="1" applyFill="1"/>
    <xf numFmtId="0" fontId="3" fillId="0" borderId="0" xfId="0" applyFont="1"/>
    <xf numFmtId="0" fontId="0" fillId="0" borderId="0" xfId="0" applyFont="1"/>
    <xf numFmtId="164" fontId="2" fillId="0" borderId="0" xfId="0" applyNumberFormat="1" applyFont="1" applyFill="1"/>
    <xf numFmtId="4" fontId="1" fillId="0" borderId="0" xfId="0" applyNumberFormat="1" applyFont="1" applyFill="1"/>
    <xf numFmtId="164" fontId="1" fillId="0" borderId="0" xfId="0" applyNumberFormat="1" applyFont="1" applyFill="1"/>
    <xf numFmtId="164" fontId="1" fillId="0" borderId="0" xfId="3" applyNumberFormat="1" applyFill="1"/>
    <xf numFmtId="164" fontId="2" fillId="0" borderId="1" xfId="0" applyNumberFormat="1" applyFont="1" applyFill="1" applyBorder="1"/>
    <xf numFmtId="164" fontId="1" fillId="0" borderId="1" xfId="1" applyFont="1" applyFill="1" applyBorder="1"/>
    <xf numFmtId="164" fontId="1" fillId="0" borderId="0" xfId="1" applyFill="1"/>
    <xf numFmtId="164" fontId="2" fillId="2" borderId="2" xfId="1" applyFont="1" applyFill="1" applyBorder="1"/>
    <xf numFmtId="9" fontId="1" fillId="2" borderId="2" xfId="3" applyFont="1" applyFill="1" applyBorder="1"/>
    <xf numFmtId="4" fontId="1" fillId="2" borderId="2" xfId="0" applyNumberFormat="1" applyFont="1" applyFill="1" applyBorder="1"/>
    <xf numFmtId="10" fontId="1" fillId="2" borderId="2" xfId="3" applyNumberFormat="1" applyFont="1" applyFill="1" applyBorder="1"/>
    <xf numFmtId="4" fontId="2" fillId="2" borderId="2" xfId="0" applyNumberFormat="1" applyFont="1" applyFill="1" applyBorder="1"/>
    <xf numFmtId="0" fontId="4" fillId="0" borderId="3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3" borderId="4" xfId="0" applyFont="1" applyFill="1" applyBorder="1" applyAlignment="1">
      <alignment horizontal="center" wrapText="1"/>
    </xf>
    <xf numFmtId="9" fontId="1" fillId="0" borderId="4" xfId="3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wrapText="1"/>
    </xf>
    <xf numFmtId="10" fontId="1" fillId="0" borderId="4" xfId="3" applyNumberFormat="1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wrapText="1"/>
    </xf>
    <xf numFmtId="10" fontId="1" fillId="0" borderId="4" xfId="3" applyNumberFormat="1" applyBorder="1"/>
    <xf numFmtId="0" fontId="4" fillId="5" borderId="4" xfId="0" applyFont="1" applyFill="1" applyBorder="1" applyAlignment="1">
      <alignment horizontal="center" wrapText="1"/>
    </xf>
    <xf numFmtId="0" fontId="0" fillId="0" borderId="0" xfId="0" applyFont="1" applyFill="1"/>
    <xf numFmtId="165" fontId="1" fillId="3" borderId="0" xfId="4" applyFont="1" applyFill="1" applyBorder="1" applyAlignment="1" applyProtection="1"/>
    <xf numFmtId="165" fontId="1" fillId="0" borderId="0" xfId="4" applyFont="1" applyFill="1" applyBorder="1" applyAlignment="1" applyProtection="1"/>
    <xf numFmtId="10" fontId="1" fillId="0" borderId="0" xfId="3" applyNumberFormat="1" applyFont="1" applyFill="1" applyBorder="1" applyAlignment="1" applyProtection="1"/>
    <xf numFmtId="164" fontId="1" fillId="4" borderId="0" xfId="1" applyFont="1" applyFill="1"/>
    <xf numFmtId="9" fontId="1" fillId="0" borderId="0" xfId="3"/>
    <xf numFmtId="10" fontId="1" fillId="5" borderId="0" xfId="3" applyNumberFormat="1" applyFill="1"/>
    <xf numFmtId="0" fontId="0" fillId="0" borderId="0" xfId="0" applyFill="1" applyBorder="1"/>
    <xf numFmtId="0" fontId="0" fillId="0" borderId="0" xfId="0" applyFill="1"/>
    <xf numFmtId="0" fontId="2" fillId="0" borderId="5" xfId="0" applyFont="1" applyBorder="1"/>
    <xf numFmtId="0" fontId="2" fillId="0" borderId="6" xfId="0" applyFont="1" applyBorder="1"/>
    <xf numFmtId="165" fontId="2" fillId="3" borderId="4" xfId="4" applyFont="1" applyFill="1" applyBorder="1" applyAlignment="1" applyProtection="1"/>
    <xf numFmtId="9" fontId="1" fillId="0" borderId="6" xfId="3" applyFont="1" applyFill="1" applyBorder="1" applyAlignment="1" applyProtection="1"/>
    <xf numFmtId="165" fontId="2" fillId="0" borderId="7" xfId="4" applyFont="1" applyFill="1" applyBorder="1" applyAlignment="1" applyProtection="1"/>
    <xf numFmtId="9" fontId="1" fillId="0" borderId="4" xfId="3" applyFont="1" applyFill="1" applyBorder="1" applyAlignment="1" applyProtection="1"/>
    <xf numFmtId="165" fontId="2" fillId="0" borderId="4" xfId="4" applyFont="1" applyFill="1" applyBorder="1" applyAlignment="1" applyProtection="1"/>
    <xf numFmtId="10" fontId="2" fillId="0" borderId="4" xfId="3" applyNumberFormat="1" applyFont="1" applyFill="1" applyBorder="1" applyAlignment="1" applyProtection="1"/>
    <xf numFmtId="9" fontId="1" fillId="0" borderId="4" xfId="2" applyFont="1" applyFill="1" applyBorder="1"/>
    <xf numFmtId="164" fontId="2" fillId="4" borderId="4" xfId="1" applyFont="1" applyFill="1" applyBorder="1"/>
    <xf numFmtId="9" fontId="1" fillId="0" borderId="6" xfId="3" applyBorder="1"/>
    <xf numFmtId="10" fontId="2" fillId="5" borderId="7" xfId="3" applyNumberFormat="1" applyFont="1" applyFill="1" applyBorder="1"/>
    <xf numFmtId="0" fontId="4" fillId="0" borderId="8" xfId="0" applyFont="1" applyBorder="1" applyAlignment="1">
      <alignment horizontal="center" wrapText="1"/>
    </xf>
    <xf numFmtId="0" fontId="4" fillId="3" borderId="0" xfId="0" applyFont="1" applyFill="1" applyBorder="1" applyAlignment="1">
      <alignment horizontal="center" wrapText="1"/>
    </xf>
    <xf numFmtId="9" fontId="1" fillId="0" borderId="0" xfId="3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10" fontId="1" fillId="0" borderId="0" xfId="3" applyNumberFormat="1" applyFont="1" applyFill="1" applyBorder="1" applyAlignment="1">
      <alignment horizontal="center"/>
    </xf>
    <xf numFmtId="10" fontId="1" fillId="0" borderId="0" xfId="3" applyNumberFormat="1" applyBorder="1"/>
    <xf numFmtId="0" fontId="1" fillId="0" borderId="6" xfId="0" applyFont="1" applyBorder="1"/>
    <xf numFmtId="165" fontId="2" fillId="3" borderId="4" xfId="0" applyNumberFormat="1" applyFont="1" applyFill="1" applyBorder="1"/>
    <xf numFmtId="9" fontId="1" fillId="0" borderId="6" xfId="3" applyFont="1" applyFill="1" applyBorder="1"/>
    <xf numFmtId="165" fontId="2" fillId="0" borderId="7" xfId="0" applyNumberFormat="1" applyFont="1" applyFill="1" applyBorder="1"/>
    <xf numFmtId="9" fontId="1" fillId="0" borderId="4" xfId="3" applyFont="1" applyFill="1" applyBorder="1"/>
    <xf numFmtId="165" fontId="2" fillId="0" borderId="4" xfId="0" applyNumberFormat="1" applyFont="1" applyFill="1" applyBorder="1"/>
    <xf numFmtId="10" fontId="1" fillId="0" borderId="4" xfId="3" applyNumberFormat="1" applyFont="1" applyFill="1" applyBorder="1" applyAlignment="1" applyProtection="1"/>
    <xf numFmtId="9" fontId="1" fillId="0" borderId="6" xfId="3" applyFont="1" applyBorder="1"/>
    <xf numFmtId="0" fontId="4" fillId="0" borderId="9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0" fillId="0" borderId="0" xfId="0" applyFont="1" applyFill="1" applyBorder="1"/>
    <xf numFmtId="165" fontId="0" fillId="3" borderId="0" xfId="4" applyFont="1" applyFill="1" applyBorder="1" applyAlignment="1" applyProtection="1"/>
    <xf numFmtId="9" fontId="0" fillId="0" borderId="0" xfId="3" applyFont="1" applyFill="1"/>
    <xf numFmtId="165" fontId="0" fillId="0" borderId="0" xfId="4" applyFont="1" applyFill="1" applyBorder="1" applyAlignment="1" applyProtection="1"/>
    <xf numFmtId="10" fontId="0" fillId="0" borderId="0" xfId="3" applyNumberFormat="1" applyFont="1" applyFill="1"/>
    <xf numFmtId="14" fontId="0" fillId="0" borderId="0" xfId="0" applyNumberFormat="1"/>
    <xf numFmtId="10" fontId="1" fillId="0" borderId="4" xfId="3" applyNumberFormat="1" applyFont="1" applyFill="1" applyBorder="1"/>
    <xf numFmtId="165" fontId="2" fillId="4" borderId="4" xfId="4" applyFont="1" applyFill="1" applyBorder="1" applyAlignment="1" applyProtection="1"/>
    <xf numFmtId="10" fontId="1" fillId="0" borderId="6" xfId="3" applyNumberFormat="1" applyBorder="1"/>
    <xf numFmtId="165" fontId="2" fillId="3" borderId="0" xfId="4" applyFont="1" applyFill="1" applyBorder="1" applyAlignment="1" applyProtection="1"/>
    <xf numFmtId="9" fontId="1" fillId="0" borderId="0" xfId="3" applyFont="1" applyFill="1" applyBorder="1"/>
    <xf numFmtId="165" fontId="2" fillId="0" borderId="0" xfId="4" applyFont="1" applyFill="1" applyBorder="1" applyAlignment="1" applyProtection="1"/>
    <xf numFmtId="10" fontId="1" fillId="0" borderId="0" xfId="3" applyNumberFormat="1" applyFont="1" applyFill="1" applyBorder="1"/>
    <xf numFmtId="165" fontId="2" fillId="4" borderId="0" xfId="4" applyFont="1" applyFill="1" applyBorder="1" applyAlignment="1" applyProtection="1"/>
    <xf numFmtId="10" fontId="1" fillId="5" borderId="0" xfId="3" applyNumberFormat="1" applyFill="1" applyBorder="1"/>
    <xf numFmtId="0" fontId="2" fillId="0" borderId="10" xfId="0" applyFont="1" applyBorder="1" applyAlignment="1">
      <alignment horizontal="left" wrapText="1"/>
    </xf>
    <xf numFmtId="0" fontId="2" fillId="0" borderId="11" xfId="0" applyFont="1" applyBorder="1"/>
    <xf numFmtId="165" fontId="2" fillId="3" borderId="12" xfId="0" applyNumberFormat="1" applyFont="1" applyFill="1" applyBorder="1"/>
    <xf numFmtId="9" fontId="2" fillId="0" borderId="11" xfId="3" applyFont="1" applyFill="1" applyBorder="1" applyAlignment="1">
      <alignment horizontal="center"/>
    </xf>
    <xf numFmtId="165" fontId="2" fillId="0" borderId="11" xfId="0" applyNumberFormat="1" applyFont="1" applyFill="1" applyBorder="1"/>
    <xf numFmtId="10" fontId="1" fillId="0" borderId="11" xfId="3" applyNumberFormat="1" applyFill="1" applyBorder="1"/>
    <xf numFmtId="164" fontId="2" fillId="4" borderId="12" xfId="1" applyFont="1" applyFill="1" applyBorder="1"/>
    <xf numFmtId="10" fontId="2" fillId="0" borderId="11" xfId="3" applyNumberFormat="1" applyFont="1" applyBorder="1"/>
    <xf numFmtId="10" fontId="2" fillId="5" borderId="13" xfId="3" applyNumberFormat="1" applyFont="1" applyFill="1" applyBorder="1"/>
    <xf numFmtId="0" fontId="4" fillId="0" borderId="4" xfId="0" applyFont="1" applyBorder="1" applyAlignment="1">
      <alignment horizontal="center" wrapText="1"/>
    </xf>
    <xf numFmtId="0" fontId="1" fillId="3" borderId="0" xfId="0" applyFont="1" applyFill="1"/>
    <xf numFmtId="164" fontId="1" fillId="0" borderId="0" xfId="1" applyFill="1" applyBorder="1" applyAlignment="1" applyProtection="1"/>
    <xf numFmtId="165" fontId="2" fillId="0" borderId="0" xfId="0" applyNumberFormat="1" applyFont="1" applyFill="1" applyBorder="1"/>
    <xf numFmtId="165" fontId="2" fillId="4" borderId="0" xfId="0" applyNumberFormat="1" applyFont="1" applyFill="1" applyBorder="1"/>
    <xf numFmtId="10" fontId="2" fillId="5" borderId="0" xfId="3" applyNumberFormat="1" applyFont="1" applyFill="1"/>
    <xf numFmtId="165" fontId="2" fillId="3" borderId="0" xfId="0" applyNumberFormat="1" applyFont="1" applyFill="1" applyBorder="1"/>
    <xf numFmtId="164" fontId="2" fillId="3" borderId="14" xfId="0" applyNumberFormat="1" applyFont="1" applyFill="1" applyBorder="1"/>
    <xf numFmtId="164" fontId="2" fillId="0" borderId="0" xfId="0" applyNumberFormat="1" applyFont="1" applyFill="1" applyBorder="1"/>
    <xf numFmtId="164" fontId="2" fillId="3" borderId="11" xfId="0" applyNumberFormat="1" applyFont="1" applyFill="1" applyBorder="1"/>
    <xf numFmtId="9" fontId="2" fillId="3" borderId="11" xfId="3" applyFont="1" applyFill="1" applyBorder="1"/>
    <xf numFmtId="164" fontId="2" fillId="4" borderId="14" xfId="0" applyNumberFormat="1" applyFont="1" applyFill="1" applyBorder="1"/>
    <xf numFmtId="164" fontId="2" fillId="3" borderId="4" xfId="0" applyNumberFormat="1" applyFont="1" applyFill="1" applyBorder="1"/>
    <xf numFmtId="164" fontId="2" fillId="3" borderId="13" xfId="0" applyNumberFormat="1" applyFont="1" applyFill="1" applyBorder="1"/>
    <xf numFmtId="164" fontId="2" fillId="3" borderId="15" xfId="0" applyNumberFormat="1" applyFont="1" applyFill="1" applyBorder="1"/>
    <xf numFmtId="10" fontId="2" fillId="3" borderId="15" xfId="2" applyNumberFormat="1" applyFont="1" applyFill="1" applyBorder="1"/>
    <xf numFmtId="164" fontId="2" fillId="4" borderId="15" xfId="0" applyNumberFormat="1" applyFont="1" applyFill="1" applyBorder="1"/>
    <xf numFmtId="10" fontId="2" fillId="5" borderId="15" xfId="0" applyNumberFormat="1" applyFont="1" applyFill="1" applyBorder="1"/>
    <xf numFmtId="164" fontId="0" fillId="0" borderId="0" xfId="0" applyNumberFormat="1" applyFill="1"/>
    <xf numFmtId="9" fontId="1" fillId="0" borderId="0" xfId="3" applyFill="1"/>
    <xf numFmtId="0" fontId="3" fillId="0" borderId="0" xfId="0" applyFont="1" applyAlignment="1">
      <alignment horizontal="center"/>
    </xf>
  </cellXfs>
  <cellStyles count="5">
    <cellStyle name="Euro" xfId="4"/>
    <cellStyle name="Migliaia" xfId="1" builtinId="3"/>
    <cellStyle name="Normale" xfId="0" builtinId="0"/>
    <cellStyle name="Percentuale" xfId="2" builtinId="5"/>
    <cellStyle name="Percentuale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5"/>
  <sheetViews>
    <sheetView tabSelected="1" workbookViewId="0">
      <selection activeCell="B18" sqref="B18"/>
    </sheetView>
  </sheetViews>
  <sheetFormatPr defaultRowHeight="12.75" outlineLevelRow="2" outlineLevelCol="1"/>
  <cols>
    <col min="1" max="1" width="43.5703125" style="10" customWidth="1"/>
    <col min="2" max="2" width="7.28515625" bestFit="1" customWidth="1"/>
    <col min="3" max="3" width="14.7109375" style="40" customWidth="1"/>
    <col min="4" max="4" width="4.42578125" style="112" customWidth="1"/>
    <col min="5" max="5" width="14.7109375" style="40" hidden="1" customWidth="1" outlineLevel="1"/>
    <col min="6" max="6" width="3" style="112" hidden="1" customWidth="1" outlineLevel="1"/>
    <col min="7" max="7" width="14.7109375" style="40" hidden="1" customWidth="1" outlineLevel="1"/>
    <col min="8" max="8" width="7" style="8" hidden="1" customWidth="1" outlineLevel="1"/>
    <col min="9" max="9" width="14.7109375" style="40" hidden="1" customWidth="1" outlineLevel="1"/>
    <col min="10" max="10" width="7.5703125" style="112" hidden="1" customWidth="1" outlineLevel="1"/>
    <col min="11" max="11" width="15.85546875" style="17" bestFit="1" customWidth="1" collapsed="1"/>
    <col min="12" max="12" width="4.42578125" style="7" customWidth="1"/>
    <col min="13" max="13" width="13" style="8" bestFit="1" customWidth="1"/>
    <col min="14" max="14" width="7.140625" customWidth="1"/>
    <col min="15" max="15" width="10.140625" bestFit="1" customWidth="1"/>
    <col min="257" max="257" width="43.5703125" customWidth="1"/>
    <col min="258" max="258" width="7.28515625" bestFit="1" customWidth="1"/>
    <col min="259" max="259" width="14.7109375" customWidth="1"/>
    <col min="260" max="260" width="4.42578125" customWidth="1"/>
    <col min="261" max="266" width="0" hidden="1" customWidth="1"/>
    <col min="267" max="267" width="15.85546875" bestFit="1" customWidth="1"/>
    <col min="268" max="268" width="4.42578125" customWidth="1"/>
    <col min="269" max="269" width="13" bestFit="1" customWidth="1"/>
    <col min="270" max="270" width="7.140625" customWidth="1"/>
    <col min="271" max="271" width="10.140625" bestFit="1" customWidth="1"/>
    <col min="513" max="513" width="43.5703125" customWidth="1"/>
    <col min="514" max="514" width="7.28515625" bestFit="1" customWidth="1"/>
    <col min="515" max="515" width="14.7109375" customWidth="1"/>
    <col min="516" max="516" width="4.42578125" customWidth="1"/>
    <col min="517" max="522" width="0" hidden="1" customWidth="1"/>
    <col min="523" max="523" width="15.85546875" bestFit="1" customWidth="1"/>
    <col min="524" max="524" width="4.42578125" customWidth="1"/>
    <col min="525" max="525" width="13" bestFit="1" customWidth="1"/>
    <col min="526" max="526" width="7.140625" customWidth="1"/>
    <col min="527" max="527" width="10.140625" bestFit="1" customWidth="1"/>
    <col min="769" max="769" width="43.5703125" customWidth="1"/>
    <col min="770" max="770" width="7.28515625" bestFit="1" customWidth="1"/>
    <col min="771" max="771" width="14.7109375" customWidth="1"/>
    <col min="772" max="772" width="4.42578125" customWidth="1"/>
    <col min="773" max="778" width="0" hidden="1" customWidth="1"/>
    <col min="779" max="779" width="15.85546875" bestFit="1" customWidth="1"/>
    <col min="780" max="780" width="4.42578125" customWidth="1"/>
    <col min="781" max="781" width="13" bestFit="1" customWidth="1"/>
    <col min="782" max="782" width="7.140625" customWidth="1"/>
    <col min="783" max="783" width="10.140625" bestFit="1" customWidth="1"/>
    <col min="1025" max="1025" width="43.5703125" customWidth="1"/>
    <col min="1026" max="1026" width="7.28515625" bestFit="1" customWidth="1"/>
    <col min="1027" max="1027" width="14.7109375" customWidth="1"/>
    <col min="1028" max="1028" width="4.42578125" customWidth="1"/>
    <col min="1029" max="1034" width="0" hidden="1" customWidth="1"/>
    <col min="1035" max="1035" width="15.85546875" bestFit="1" customWidth="1"/>
    <col min="1036" max="1036" width="4.42578125" customWidth="1"/>
    <col min="1037" max="1037" width="13" bestFit="1" customWidth="1"/>
    <col min="1038" max="1038" width="7.140625" customWidth="1"/>
    <col min="1039" max="1039" width="10.140625" bestFit="1" customWidth="1"/>
    <col min="1281" max="1281" width="43.5703125" customWidth="1"/>
    <col min="1282" max="1282" width="7.28515625" bestFit="1" customWidth="1"/>
    <col min="1283" max="1283" width="14.7109375" customWidth="1"/>
    <col min="1284" max="1284" width="4.42578125" customWidth="1"/>
    <col min="1285" max="1290" width="0" hidden="1" customWidth="1"/>
    <col min="1291" max="1291" width="15.85546875" bestFit="1" customWidth="1"/>
    <col min="1292" max="1292" width="4.42578125" customWidth="1"/>
    <col min="1293" max="1293" width="13" bestFit="1" customWidth="1"/>
    <col min="1294" max="1294" width="7.140625" customWidth="1"/>
    <col min="1295" max="1295" width="10.140625" bestFit="1" customWidth="1"/>
    <col min="1537" max="1537" width="43.5703125" customWidth="1"/>
    <col min="1538" max="1538" width="7.28515625" bestFit="1" customWidth="1"/>
    <col min="1539" max="1539" width="14.7109375" customWidth="1"/>
    <col min="1540" max="1540" width="4.42578125" customWidth="1"/>
    <col min="1541" max="1546" width="0" hidden="1" customWidth="1"/>
    <col min="1547" max="1547" width="15.85546875" bestFit="1" customWidth="1"/>
    <col min="1548" max="1548" width="4.42578125" customWidth="1"/>
    <col min="1549" max="1549" width="13" bestFit="1" customWidth="1"/>
    <col min="1550" max="1550" width="7.140625" customWidth="1"/>
    <col min="1551" max="1551" width="10.140625" bestFit="1" customWidth="1"/>
    <col min="1793" max="1793" width="43.5703125" customWidth="1"/>
    <col min="1794" max="1794" width="7.28515625" bestFit="1" customWidth="1"/>
    <col min="1795" max="1795" width="14.7109375" customWidth="1"/>
    <col min="1796" max="1796" width="4.42578125" customWidth="1"/>
    <col min="1797" max="1802" width="0" hidden="1" customWidth="1"/>
    <col min="1803" max="1803" width="15.85546875" bestFit="1" customWidth="1"/>
    <col min="1804" max="1804" width="4.42578125" customWidth="1"/>
    <col min="1805" max="1805" width="13" bestFit="1" customWidth="1"/>
    <col min="1806" max="1806" width="7.140625" customWidth="1"/>
    <col min="1807" max="1807" width="10.140625" bestFit="1" customWidth="1"/>
    <col min="2049" max="2049" width="43.5703125" customWidth="1"/>
    <col min="2050" max="2050" width="7.28515625" bestFit="1" customWidth="1"/>
    <col min="2051" max="2051" width="14.7109375" customWidth="1"/>
    <col min="2052" max="2052" width="4.42578125" customWidth="1"/>
    <col min="2053" max="2058" width="0" hidden="1" customWidth="1"/>
    <col min="2059" max="2059" width="15.85546875" bestFit="1" customWidth="1"/>
    <col min="2060" max="2060" width="4.42578125" customWidth="1"/>
    <col min="2061" max="2061" width="13" bestFit="1" customWidth="1"/>
    <col min="2062" max="2062" width="7.140625" customWidth="1"/>
    <col min="2063" max="2063" width="10.140625" bestFit="1" customWidth="1"/>
    <col min="2305" max="2305" width="43.5703125" customWidth="1"/>
    <col min="2306" max="2306" width="7.28515625" bestFit="1" customWidth="1"/>
    <col min="2307" max="2307" width="14.7109375" customWidth="1"/>
    <col min="2308" max="2308" width="4.42578125" customWidth="1"/>
    <col min="2309" max="2314" width="0" hidden="1" customWidth="1"/>
    <col min="2315" max="2315" width="15.85546875" bestFit="1" customWidth="1"/>
    <col min="2316" max="2316" width="4.42578125" customWidth="1"/>
    <col min="2317" max="2317" width="13" bestFit="1" customWidth="1"/>
    <col min="2318" max="2318" width="7.140625" customWidth="1"/>
    <col min="2319" max="2319" width="10.140625" bestFit="1" customWidth="1"/>
    <col min="2561" max="2561" width="43.5703125" customWidth="1"/>
    <col min="2562" max="2562" width="7.28515625" bestFit="1" customWidth="1"/>
    <col min="2563" max="2563" width="14.7109375" customWidth="1"/>
    <col min="2564" max="2564" width="4.42578125" customWidth="1"/>
    <col min="2565" max="2570" width="0" hidden="1" customWidth="1"/>
    <col min="2571" max="2571" width="15.85546875" bestFit="1" customWidth="1"/>
    <col min="2572" max="2572" width="4.42578125" customWidth="1"/>
    <col min="2573" max="2573" width="13" bestFit="1" customWidth="1"/>
    <col min="2574" max="2574" width="7.140625" customWidth="1"/>
    <col min="2575" max="2575" width="10.140625" bestFit="1" customWidth="1"/>
    <col min="2817" max="2817" width="43.5703125" customWidth="1"/>
    <col min="2818" max="2818" width="7.28515625" bestFit="1" customWidth="1"/>
    <col min="2819" max="2819" width="14.7109375" customWidth="1"/>
    <col min="2820" max="2820" width="4.42578125" customWidth="1"/>
    <col min="2821" max="2826" width="0" hidden="1" customWidth="1"/>
    <col min="2827" max="2827" width="15.85546875" bestFit="1" customWidth="1"/>
    <col min="2828" max="2828" width="4.42578125" customWidth="1"/>
    <col min="2829" max="2829" width="13" bestFit="1" customWidth="1"/>
    <col min="2830" max="2830" width="7.140625" customWidth="1"/>
    <col min="2831" max="2831" width="10.140625" bestFit="1" customWidth="1"/>
    <col min="3073" max="3073" width="43.5703125" customWidth="1"/>
    <col min="3074" max="3074" width="7.28515625" bestFit="1" customWidth="1"/>
    <col min="3075" max="3075" width="14.7109375" customWidth="1"/>
    <col min="3076" max="3076" width="4.42578125" customWidth="1"/>
    <col min="3077" max="3082" width="0" hidden="1" customWidth="1"/>
    <col min="3083" max="3083" width="15.85546875" bestFit="1" customWidth="1"/>
    <col min="3084" max="3084" width="4.42578125" customWidth="1"/>
    <col min="3085" max="3085" width="13" bestFit="1" customWidth="1"/>
    <col min="3086" max="3086" width="7.140625" customWidth="1"/>
    <col min="3087" max="3087" width="10.140625" bestFit="1" customWidth="1"/>
    <col min="3329" max="3329" width="43.5703125" customWidth="1"/>
    <col min="3330" max="3330" width="7.28515625" bestFit="1" customWidth="1"/>
    <col min="3331" max="3331" width="14.7109375" customWidth="1"/>
    <col min="3332" max="3332" width="4.42578125" customWidth="1"/>
    <col min="3333" max="3338" width="0" hidden="1" customWidth="1"/>
    <col min="3339" max="3339" width="15.85546875" bestFit="1" customWidth="1"/>
    <col min="3340" max="3340" width="4.42578125" customWidth="1"/>
    <col min="3341" max="3341" width="13" bestFit="1" customWidth="1"/>
    <col min="3342" max="3342" width="7.140625" customWidth="1"/>
    <col min="3343" max="3343" width="10.140625" bestFit="1" customWidth="1"/>
    <col min="3585" max="3585" width="43.5703125" customWidth="1"/>
    <col min="3586" max="3586" width="7.28515625" bestFit="1" customWidth="1"/>
    <col min="3587" max="3587" width="14.7109375" customWidth="1"/>
    <col min="3588" max="3588" width="4.42578125" customWidth="1"/>
    <col min="3589" max="3594" width="0" hidden="1" customWidth="1"/>
    <col min="3595" max="3595" width="15.85546875" bestFit="1" customWidth="1"/>
    <col min="3596" max="3596" width="4.42578125" customWidth="1"/>
    <col min="3597" max="3597" width="13" bestFit="1" customWidth="1"/>
    <col min="3598" max="3598" width="7.140625" customWidth="1"/>
    <col min="3599" max="3599" width="10.140625" bestFit="1" customWidth="1"/>
    <col min="3841" max="3841" width="43.5703125" customWidth="1"/>
    <col min="3842" max="3842" width="7.28515625" bestFit="1" customWidth="1"/>
    <col min="3843" max="3843" width="14.7109375" customWidth="1"/>
    <col min="3844" max="3844" width="4.42578125" customWidth="1"/>
    <col min="3845" max="3850" width="0" hidden="1" customWidth="1"/>
    <col min="3851" max="3851" width="15.85546875" bestFit="1" customWidth="1"/>
    <col min="3852" max="3852" width="4.42578125" customWidth="1"/>
    <col min="3853" max="3853" width="13" bestFit="1" customWidth="1"/>
    <col min="3854" max="3854" width="7.140625" customWidth="1"/>
    <col min="3855" max="3855" width="10.140625" bestFit="1" customWidth="1"/>
    <col min="4097" max="4097" width="43.5703125" customWidth="1"/>
    <col min="4098" max="4098" width="7.28515625" bestFit="1" customWidth="1"/>
    <col min="4099" max="4099" width="14.7109375" customWidth="1"/>
    <col min="4100" max="4100" width="4.42578125" customWidth="1"/>
    <col min="4101" max="4106" width="0" hidden="1" customWidth="1"/>
    <col min="4107" max="4107" width="15.85546875" bestFit="1" customWidth="1"/>
    <col min="4108" max="4108" width="4.42578125" customWidth="1"/>
    <col min="4109" max="4109" width="13" bestFit="1" customWidth="1"/>
    <col min="4110" max="4110" width="7.140625" customWidth="1"/>
    <col min="4111" max="4111" width="10.140625" bestFit="1" customWidth="1"/>
    <col min="4353" max="4353" width="43.5703125" customWidth="1"/>
    <col min="4354" max="4354" width="7.28515625" bestFit="1" customWidth="1"/>
    <col min="4355" max="4355" width="14.7109375" customWidth="1"/>
    <col min="4356" max="4356" width="4.42578125" customWidth="1"/>
    <col min="4357" max="4362" width="0" hidden="1" customWidth="1"/>
    <col min="4363" max="4363" width="15.85546875" bestFit="1" customWidth="1"/>
    <col min="4364" max="4364" width="4.42578125" customWidth="1"/>
    <col min="4365" max="4365" width="13" bestFit="1" customWidth="1"/>
    <col min="4366" max="4366" width="7.140625" customWidth="1"/>
    <col min="4367" max="4367" width="10.140625" bestFit="1" customWidth="1"/>
    <col min="4609" max="4609" width="43.5703125" customWidth="1"/>
    <col min="4610" max="4610" width="7.28515625" bestFit="1" customWidth="1"/>
    <col min="4611" max="4611" width="14.7109375" customWidth="1"/>
    <col min="4612" max="4612" width="4.42578125" customWidth="1"/>
    <col min="4613" max="4618" width="0" hidden="1" customWidth="1"/>
    <col min="4619" max="4619" width="15.85546875" bestFit="1" customWidth="1"/>
    <col min="4620" max="4620" width="4.42578125" customWidth="1"/>
    <col min="4621" max="4621" width="13" bestFit="1" customWidth="1"/>
    <col min="4622" max="4622" width="7.140625" customWidth="1"/>
    <col min="4623" max="4623" width="10.140625" bestFit="1" customWidth="1"/>
    <col min="4865" max="4865" width="43.5703125" customWidth="1"/>
    <col min="4866" max="4866" width="7.28515625" bestFit="1" customWidth="1"/>
    <col min="4867" max="4867" width="14.7109375" customWidth="1"/>
    <col min="4868" max="4868" width="4.42578125" customWidth="1"/>
    <col min="4869" max="4874" width="0" hidden="1" customWidth="1"/>
    <col min="4875" max="4875" width="15.85546875" bestFit="1" customWidth="1"/>
    <col min="4876" max="4876" width="4.42578125" customWidth="1"/>
    <col min="4877" max="4877" width="13" bestFit="1" customWidth="1"/>
    <col min="4878" max="4878" width="7.140625" customWidth="1"/>
    <col min="4879" max="4879" width="10.140625" bestFit="1" customWidth="1"/>
    <col min="5121" max="5121" width="43.5703125" customWidth="1"/>
    <col min="5122" max="5122" width="7.28515625" bestFit="1" customWidth="1"/>
    <col min="5123" max="5123" width="14.7109375" customWidth="1"/>
    <col min="5124" max="5124" width="4.42578125" customWidth="1"/>
    <col min="5125" max="5130" width="0" hidden="1" customWidth="1"/>
    <col min="5131" max="5131" width="15.85546875" bestFit="1" customWidth="1"/>
    <col min="5132" max="5132" width="4.42578125" customWidth="1"/>
    <col min="5133" max="5133" width="13" bestFit="1" customWidth="1"/>
    <col min="5134" max="5134" width="7.140625" customWidth="1"/>
    <col min="5135" max="5135" width="10.140625" bestFit="1" customWidth="1"/>
    <col min="5377" max="5377" width="43.5703125" customWidth="1"/>
    <col min="5378" max="5378" width="7.28515625" bestFit="1" customWidth="1"/>
    <col min="5379" max="5379" width="14.7109375" customWidth="1"/>
    <col min="5380" max="5380" width="4.42578125" customWidth="1"/>
    <col min="5381" max="5386" width="0" hidden="1" customWidth="1"/>
    <col min="5387" max="5387" width="15.85546875" bestFit="1" customWidth="1"/>
    <col min="5388" max="5388" width="4.42578125" customWidth="1"/>
    <col min="5389" max="5389" width="13" bestFit="1" customWidth="1"/>
    <col min="5390" max="5390" width="7.140625" customWidth="1"/>
    <col min="5391" max="5391" width="10.140625" bestFit="1" customWidth="1"/>
    <col min="5633" max="5633" width="43.5703125" customWidth="1"/>
    <col min="5634" max="5634" width="7.28515625" bestFit="1" customWidth="1"/>
    <col min="5635" max="5635" width="14.7109375" customWidth="1"/>
    <col min="5636" max="5636" width="4.42578125" customWidth="1"/>
    <col min="5637" max="5642" width="0" hidden="1" customWidth="1"/>
    <col min="5643" max="5643" width="15.85546875" bestFit="1" customWidth="1"/>
    <col min="5644" max="5644" width="4.42578125" customWidth="1"/>
    <col min="5645" max="5645" width="13" bestFit="1" customWidth="1"/>
    <col min="5646" max="5646" width="7.140625" customWidth="1"/>
    <col min="5647" max="5647" width="10.140625" bestFit="1" customWidth="1"/>
    <col min="5889" max="5889" width="43.5703125" customWidth="1"/>
    <col min="5890" max="5890" width="7.28515625" bestFit="1" customWidth="1"/>
    <col min="5891" max="5891" width="14.7109375" customWidth="1"/>
    <col min="5892" max="5892" width="4.42578125" customWidth="1"/>
    <col min="5893" max="5898" width="0" hidden="1" customWidth="1"/>
    <col min="5899" max="5899" width="15.85546875" bestFit="1" customWidth="1"/>
    <col min="5900" max="5900" width="4.42578125" customWidth="1"/>
    <col min="5901" max="5901" width="13" bestFit="1" customWidth="1"/>
    <col min="5902" max="5902" width="7.140625" customWidth="1"/>
    <col min="5903" max="5903" width="10.140625" bestFit="1" customWidth="1"/>
    <col min="6145" max="6145" width="43.5703125" customWidth="1"/>
    <col min="6146" max="6146" width="7.28515625" bestFit="1" customWidth="1"/>
    <col min="6147" max="6147" width="14.7109375" customWidth="1"/>
    <col min="6148" max="6148" width="4.42578125" customWidth="1"/>
    <col min="6149" max="6154" width="0" hidden="1" customWidth="1"/>
    <col min="6155" max="6155" width="15.85546875" bestFit="1" customWidth="1"/>
    <col min="6156" max="6156" width="4.42578125" customWidth="1"/>
    <col min="6157" max="6157" width="13" bestFit="1" customWidth="1"/>
    <col min="6158" max="6158" width="7.140625" customWidth="1"/>
    <col min="6159" max="6159" width="10.140625" bestFit="1" customWidth="1"/>
    <col min="6401" max="6401" width="43.5703125" customWidth="1"/>
    <col min="6402" max="6402" width="7.28515625" bestFit="1" customWidth="1"/>
    <col min="6403" max="6403" width="14.7109375" customWidth="1"/>
    <col min="6404" max="6404" width="4.42578125" customWidth="1"/>
    <col min="6405" max="6410" width="0" hidden="1" customWidth="1"/>
    <col min="6411" max="6411" width="15.85546875" bestFit="1" customWidth="1"/>
    <col min="6412" max="6412" width="4.42578125" customWidth="1"/>
    <col min="6413" max="6413" width="13" bestFit="1" customWidth="1"/>
    <col min="6414" max="6414" width="7.140625" customWidth="1"/>
    <col min="6415" max="6415" width="10.140625" bestFit="1" customWidth="1"/>
    <col min="6657" max="6657" width="43.5703125" customWidth="1"/>
    <col min="6658" max="6658" width="7.28515625" bestFit="1" customWidth="1"/>
    <col min="6659" max="6659" width="14.7109375" customWidth="1"/>
    <col min="6660" max="6660" width="4.42578125" customWidth="1"/>
    <col min="6661" max="6666" width="0" hidden="1" customWidth="1"/>
    <col min="6667" max="6667" width="15.85546875" bestFit="1" customWidth="1"/>
    <col min="6668" max="6668" width="4.42578125" customWidth="1"/>
    <col min="6669" max="6669" width="13" bestFit="1" customWidth="1"/>
    <col min="6670" max="6670" width="7.140625" customWidth="1"/>
    <col min="6671" max="6671" width="10.140625" bestFit="1" customWidth="1"/>
    <col min="6913" max="6913" width="43.5703125" customWidth="1"/>
    <col min="6914" max="6914" width="7.28515625" bestFit="1" customWidth="1"/>
    <col min="6915" max="6915" width="14.7109375" customWidth="1"/>
    <col min="6916" max="6916" width="4.42578125" customWidth="1"/>
    <col min="6917" max="6922" width="0" hidden="1" customWidth="1"/>
    <col min="6923" max="6923" width="15.85546875" bestFit="1" customWidth="1"/>
    <col min="6924" max="6924" width="4.42578125" customWidth="1"/>
    <col min="6925" max="6925" width="13" bestFit="1" customWidth="1"/>
    <col min="6926" max="6926" width="7.140625" customWidth="1"/>
    <col min="6927" max="6927" width="10.140625" bestFit="1" customWidth="1"/>
    <col min="7169" max="7169" width="43.5703125" customWidth="1"/>
    <col min="7170" max="7170" width="7.28515625" bestFit="1" customWidth="1"/>
    <col min="7171" max="7171" width="14.7109375" customWidth="1"/>
    <col min="7172" max="7172" width="4.42578125" customWidth="1"/>
    <col min="7173" max="7178" width="0" hidden="1" customWidth="1"/>
    <col min="7179" max="7179" width="15.85546875" bestFit="1" customWidth="1"/>
    <col min="7180" max="7180" width="4.42578125" customWidth="1"/>
    <col min="7181" max="7181" width="13" bestFit="1" customWidth="1"/>
    <col min="7182" max="7182" width="7.140625" customWidth="1"/>
    <col min="7183" max="7183" width="10.140625" bestFit="1" customWidth="1"/>
    <col min="7425" max="7425" width="43.5703125" customWidth="1"/>
    <col min="7426" max="7426" width="7.28515625" bestFit="1" customWidth="1"/>
    <col min="7427" max="7427" width="14.7109375" customWidth="1"/>
    <col min="7428" max="7428" width="4.42578125" customWidth="1"/>
    <col min="7429" max="7434" width="0" hidden="1" customWidth="1"/>
    <col min="7435" max="7435" width="15.85546875" bestFit="1" customWidth="1"/>
    <col min="7436" max="7436" width="4.42578125" customWidth="1"/>
    <col min="7437" max="7437" width="13" bestFit="1" customWidth="1"/>
    <col min="7438" max="7438" width="7.140625" customWidth="1"/>
    <col min="7439" max="7439" width="10.140625" bestFit="1" customWidth="1"/>
    <col min="7681" max="7681" width="43.5703125" customWidth="1"/>
    <col min="7682" max="7682" width="7.28515625" bestFit="1" customWidth="1"/>
    <col min="7683" max="7683" width="14.7109375" customWidth="1"/>
    <col min="7684" max="7684" width="4.42578125" customWidth="1"/>
    <col min="7685" max="7690" width="0" hidden="1" customWidth="1"/>
    <col min="7691" max="7691" width="15.85546875" bestFit="1" customWidth="1"/>
    <col min="7692" max="7692" width="4.42578125" customWidth="1"/>
    <col min="7693" max="7693" width="13" bestFit="1" customWidth="1"/>
    <col min="7694" max="7694" width="7.140625" customWidth="1"/>
    <col min="7695" max="7695" width="10.140625" bestFit="1" customWidth="1"/>
    <col min="7937" max="7937" width="43.5703125" customWidth="1"/>
    <col min="7938" max="7938" width="7.28515625" bestFit="1" customWidth="1"/>
    <col min="7939" max="7939" width="14.7109375" customWidth="1"/>
    <col min="7940" max="7940" width="4.42578125" customWidth="1"/>
    <col min="7941" max="7946" width="0" hidden="1" customWidth="1"/>
    <col min="7947" max="7947" width="15.85546875" bestFit="1" customWidth="1"/>
    <col min="7948" max="7948" width="4.42578125" customWidth="1"/>
    <col min="7949" max="7949" width="13" bestFit="1" customWidth="1"/>
    <col min="7950" max="7950" width="7.140625" customWidth="1"/>
    <col min="7951" max="7951" width="10.140625" bestFit="1" customWidth="1"/>
    <col min="8193" max="8193" width="43.5703125" customWidth="1"/>
    <col min="8194" max="8194" width="7.28515625" bestFit="1" customWidth="1"/>
    <col min="8195" max="8195" width="14.7109375" customWidth="1"/>
    <col min="8196" max="8196" width="4.42578125" customWidth="1"/>
    <col min="8197" max="8202" width="0" hidden="1" customWidth="1"/>
    <col min="8203" max="8203" width="15.85546875" bestFit="1" customWidth="1"/>
    <col min="8204" max="8204" width="4.42578125" customWidth="1"/>
    <col min="8205" max="8205" width="13" bestFit="1" customWidth="1"/>
    <col min="8206" max="8206" width="7.140625" customWidth="1"/>
    <col min="8207" max="8207" width="10.140625" bestFit="1" customWidth="1"/>
    <col min="8449" max="8449" width="43.5703125" customWidth="1"/>
    <col min="8450" max="8450" width="7.28515625" bestFit="1" customWidth="1"/>
    <col min="8451" max="8451" width="14.7109375" customWidth="1"/>
    <col min="8452" max="8452" width="4.42578125" customWidth="1"/>
    <col min="8453" max="8458" width="0" hidden="1" customWidth="1"/>
    <col min="8459" max="8459" width="15.85546875" bestFit="1" customWidth="1"/>
    <col min="8460" max="8460" width="4.42578125" customWidth="1"/>
    <col min="8461" max="8461" width="13" bestFit="1" customWidth="1"/>
    <col min="8462" max="8462" width="7.140625" customWidth="1"/>
    <col min="8463" max="8463" width="10.140625" bestFit="1" customWidth="1"/>
    <col min="8705" max="8705" width="43.5703125" customWidth="1"/>
    <col min="8706" max="8706" width="7.28515625" bestFit="1" customWidth="1"/>
    <col min="8707" max="8707" width="14.7109375" customWidth="1"/>
    <col min="8708" max="8708" width="4.42578125" customWidth="1"/>
    <col min="8709" max="8714" width="0" hidden="1" customWidth="1"/>
    <col min="8715" max="8715" width="15.85546875" bestFit="1" customWidth="1"/>
    <col min="8716" max="8716" width="4.42578125" customWidth="1"/>
    <col min="8717" max="8717" width="13" bestFit="1" customWidth="1"/>
    <col min="8718" max="8718" width="7.140625" customWidth="1"/>
    <col min="8719" max="8719" width="10.140625" bestFit="1" customWidth="1"/>
    <col min="8961" max="8961" width="43.5703125" customWidth="1"/>
    <col min="8962" max="8962" width="7.28515625" bestFit="1" customWidth="1"/>
    <col min="8963" max="8963" width="14.7109375" customWidth="1"/>
    <col min="8964" max="8964" width="4.42578125" customWidth="1"/>
    <col min="8965" max="8970" width="0" hidden="1" customWidth="1"/>
    <col min="8971" max="8971" width="15.85546875" bestFit="1" customWidth="1"/>
    <col min="8972" max="8972" width="4.42578125" customWidth="1"/>
    <col min="8973" max="8973" width="13" bestFit="1" customWidth="1"/>
    <col min="8974" max="8974" width="7.140625" customWidth="1"/>
    <col min="8975" max="8975" width="10.140625" bestFit="1" customWidth="1"/>
    <col min="9217" max="9217" width="43.5703125" customWidth="1"/>
    <col min="9218" max="9218" width="7.28515625" bestFit="1" customWidth="1"/>
    <col min="9219" max="9219" width="14.7109375" customWidth="1"/>
    <col min="9220" max="9220" width="4.42578125" customWidth="1"/>
    <col min="9221" max="9226" width="0" hidden="1" customWidth="1"/>
    <col min="9227" max="9227" width="15.85546875" bestFit="1" customWidth="1"/>
    <col min="9228" max="9228" width="4.42578125" customWidth="1"/>
    <col min="9229" max="9229" width="13" bestFit="1" customWidth="1"/>
    <col min="9230" max="9230" width="7.140625" customWidth="1"/>
    <col min="9231" max="9231" width="10.140625" bestFit="1" customWidth="1"/>
    <col min="9473" max="9473" width="43.5703125" customWidth="1"/>
    <col min="9474" max="9474" width="7.28515625" bestFit="1" customWidth="1"/>
    <col min="9475" max="9475" width="14.7109375" customWidth="1"/>
    <col min="9476" max="9476" width="4.42578125" customWidth="1"/>
    <col min="9477" max="9482" width="0" hidden="1" customWidth="1"/>
    <col min="9483" max="9483" width="15.85546875" bestFit="1" customWidth="1"/>
    <col min="9484" max="9484" width="4.42578125" customWidth="1"/>
    <col min="9485" max="9485" width="13" bestFit="1" customWidth="1"/>
    <col min="9486" max="9486" width="7.140625" customWidth="1"/>
    <col min="9487" max="9487" width="10.140625" bestFit="1" customWidth="1"/>
    <col min="9729" max="9729" width="43.5703125" customWidth="1"/>
    <col min="9730" max="9730" width="7.28515625" bestFit="1" customWidth="1"/>
    <col min="9731" max="9731" width="14.7109375" customWidth="1"/>
    <col min="9732" max="9732" width="4.42578125" customWidth="1"/>
    <col min="9733" max="9738" width="0" hidden="1" customWidth="1"/>
    <col min="9739" max="9739" width="15.85546875" bestFit="1" customWidth="1"/>
    <col min="9740" max="9740" width="4.42578125" customWidth="1"/>
    <col min="9741" max="9741" width="13" bestFit="1" customWidth="1"/>
    <col min="9742" max="9742" width="7.140625" customWidth="1"/>
    <col min="9743" max="9743" width="10.140625" bestFit="1" customWidth="1"/>
    <col min="9985" max="9985" width="43.5703125" customWidth="1"/>
    <col min="9986" max="9986" width="7.28515625" bestFit="1" customWidth="1"/>
    <col min="9987" max="9987" width="14.7109375" customWidth="1"/>
    <col min="9988" max="9988" width="4.42578125" customWidth="1"/>
    <col min="9989" max="9994" width="0" hidden="1" customWidth="1"/>
    <col min="9995" max="9995" width="15.85546875" bestFit="1" customWidth="1"/>
    <col min="9996" max="9996" width="4.42578125" customWidth="1"/>
    <col min="9997" max="9997" width="13" bestFit="1" customWidth="1"/>
    <col min="9998" max="9998" width="7.140625" customWidth="1"/>
    <col min="9999" max="9999" width="10.140625" bestFit="1" customWidth="1"/>
    <col min="10241" max="10241" width="43.5703125" customWidth="1"/>
    <col min="10242" max="10242" width="7.28515625" bestFit="1" customWidth="1"/>
    <col min="10243" max="10243" width="14.7109375" customWidth="1"/>
    <col min="10244" max="10244" width="4.42578125" customWidth="1"/>
    <col min="10245" max="10250" width="0" hidden="1" customWidth="1"/>
    <col min="10251" max="10251" width="15.85546875" bestFit="1" customWidth="1"/>
    <col min="10252" max="10252" width="4.42578125" customWidth="1"/>
    <col min="10253" max="10253" width="13" bestFit="1" customWidth="1"/>
    <col min="10254" max="10254" width="7.140625" customWidth="1"/>
    <col min="10255" max="10255" width="10.140625" bestFit="1" customWidth="1"/>
    <col min="10497" max="10497" width="43.5703125" customWidth="1"/>
    <col min="10498" max="10498" width="7.28515625" bestFit="1" customWidth="1"/>
    <col min="10499" max="10499" width="14.7109375" customWidth="1"/>
    <col min="10500" max="10500" width="4.42578125" customWidth="1"/>
    <col min="10501" max="10506" width="0" hidden="1" customWidth="1"/>
    <col min="10507" max="10507" width="15.85546875" bestFit="1" customWidth="1"/>
    <col min="10508" max="10508" width="4.42578125" customWidth="1"/>
    <col min="10509" max="10509" width="13" bestFit="1" customWidth="1"/>
    <col min="10510" max="10510" width="7.140625" customWidth="1"/>
    <col min="10511" max="10511" width="10.140625" bestFit="1" customWidth="1"/>
    <col min="10753" max="10753" width="43.5703125" customWidth="1"/>
    <col min="10754" max="10754" width="7.28515625" bestFit="1" customWidth="1"/>
    <col min="10755" max="10755" width="14.7109375" customWidth="1"/>
    <col min="10756" max="10756" width="4.42578125" customWidth="1"/>
    <col min="10757" max="10762" width="0" hidden="1" customWidth="1"/>
    <col min="10763" max="10763" width="15.85546875" bestFit="1" customWidth="1"/>
    <col min="10764" max="10764" width="4.42578125" customWidth="1"/>
    <col min="10765" max="10765" width="13" bestFit="1" customWidth="1"/>
    <col min="10766" max="10766" width="7.140625" customWidth="1"/>
    <col min="10767" max="10767" width="10.140625" bestFit="1" customWidth="1"/>
    <col min="11009" max="11009" width="43.5703125" customWidth="1"/>
    <col min="11010" max="11010" width="7.28515625" bestFit="1" customWidth="1"/>
    <col min="11011" max="11011" width="14.7109375" customWidth="1"/>
    <col min="11012" max="11012" width="4.42578125" customWidth="1"/>
    <col min="11013" max="11018" width="0" hidden="1" customWidth="1"/>
    <col min="11019" max="11019" width="15.85546875" bestFit="1" customWidth="1"/>
    <col min="11020" max="11020" width="4.42578125" customWidth="1"/>
    <col min="11021" max="11021" width="13" bestFit="1" customWidth="1"/>
    <col min="11022" max="11022" width="7.140625" customWidth="1"/>
    <col min="11023" max="11023" width="10.140625" bestFit="1" customWidth="1"/>
    <col min="11265" max="11265" width="43.5703125" customWidth="1"/>
    <col min="11266" max="11266" width="7.28515625" bestFit="1" customWidth="1"/>
    <col min="11267" max="11267" width="14.7109375" customWidth="1"/>
    <col min="11268" max="11268" width="4.42578125" customWidth="1"/>
    <col min="11269" max="11274" width="0" hidden="1" customWidth="1"/>
    <col min="11275" max="11275" width="15.85546875" bestFit="1" customWidth="1"/>
    <col min="11276" max="11276" width="4.42578125" customWidth="1"/>
    <col min="11277" max="11277" width="13" bestFit="1" customWidth="1"/>
    <col min="11278" max="11278" width="7.140625" customWidth="1"/>
    <col min="11279" max="11279" width="10.140625" bestFit="1" customWidth="1"/>
    <col min="11521" max="11521" width="43.5703125" customWidth="1"/>
    <col min="11522" max="11522" width="7.28515625" bestFit="1" customWidth="1"/>
    <col min="11523" max="11523" width="14.7109375" customWidth="1"/>
    <col min="11524" max="11524" width="4.42578125" customWidth="1"/>
    <col min="11525" max="11530" width="0" hidden="1" customWidth="1"/>
    <col min="11531" max="11531" width="15.85546875" bestFit="1" customWidth="1"/>
    <col min="11532" max="11532" width="4.42578125" customWidth="1"/>
    <col min="11533" max="11533" width="13" bestFit="1" customWidth="1"/>
    <col min="11534" max="11534" width="7.140625" customWidth="1"/>
    <col min="11535" max="11535" width="10.140625" bestFit="1" customWidth="1"/>
    <col min="11777" max="11777" width="43.5703125" customWidth="1"/>
    <col min="11778" max="11778" width="7.28515625" bestFit="1" customWidth="1"/>
    <col min="11779" max="11779" width="14.7109375" customWidth="1"/>
    <col min="11780" max="11780" width="4.42578125" customWidth="1"/>
    <col min="11781" max="11786" width="0" hidden="1" customWidth="1"/>
    <col min="11787" max="11787" width="15.85546875" bestFit="1" customWidth="1"/>
    <col min="11788" max="11788" width="4.42578125" customWidth="1"/>
    <col min="11789" max="11789" width="13" bestFit="1" customWidth="1"/>
    <col min="11790" max="11790" width="7.140625" customWidth="1"/>
    <col min="11791" max="11791" width="10.140625" bestFit="1" customWidth="1"/>
    <col min="12033" max="12033" width="43.5703125" customWidth="1"/>
    <col min="12034" max="12034" width="7.28515625" bestFit="1" customWidth="1"/>
    <col min="12035" max="12035" width="14.7109375" customWidth="1"/>
    <col min="12036" max="12036" width="4.42578125" customWidth="1"/>
    <col min="12037" max="12042" width="0" hidden="1" customWidth="1"/>
    <col min="12043" max="12043" width="15.85546875" bestFit="1" customWidth="1"/>
    <col min="12044" max="12044" width="4.42578125" customWidth="1"/>
    <col min="12045" max="12045" width="13" bestFit="1" customWidth="1"/>
    <col min="12046" max="12046" width="7.140625" customWidth="1"/>
    <col min="12047" max="12047" width="10.140625" bestFit="1" customWidth="1"/>
    <col min="12289" max="12289" width="43.5703125" customWidth="1"/>
    <col min="12290" max="12290" width="7.28515625" bestFit="1" customWidth="1"/>
    <col min="12291" max="12291" width="14.7109375" customWidth="1"/>
    <col min="12292" max="12292" width="4.42578125" customWidth="1"/>
    <col min="12293" max="12298" width="0" hidden="1" customWidth="1"/>
    <col min="12299" max="12299" width="15.85546875" bestFit="1" customWidth="1"/>
    <col min="12300" max="12300" width="4.42578125" customWidth="1"/>
    <col min="12301" max="12301" width="13" bestFit="1" customWidth="1"/>
    <col min="12302" max="12302" width="7.140625" customWidth="1"/>
    <col min="12303" max="12303" width="10.140625" bestFit="1" customWidth="1"/>
    <col min="12545" max="12545" width="43.5703125" customWidth="1"/>
    <col min="12546" max="12546" width="7.28515625" bestFit="1" customWidth="1"/>
    <col min="12547" max="12547" width="14.7109375" customWidth="1"/>
    <col min="12548" max="12548" width="4.42578125" customWidth="1"/>
    <col min="12549" max="12554" width="0" hidden="1" customWidth="1"/>
    <col min="12555" max="12555" width="15.85546875" bestFit="1" customWidth="1"/>
    <col min="12556" max="12556" width="4.42578125" customWidth="1"/>
    <col min="12557" max="12557" width="13" bestFit="1" customWidth="1"/>
    <col min="12558" max="12558" width="7.140625" customWidth="1"/>
    <col min="12559" max="12559" width="10.140625" bestFit="1" customWidth="1"/>
    <col min="12801" max="12801" width="43.5703125" customWidth="1"/>
    <col min="12802" max="12802" width="7.28515625" bestFit="1" customWidth="1"/>
    <col min="12803" max="12803" width="14.7109375" customWidth="1"/>
    <col min="12804" max="12804" width="4.42578125" customWidth="1"/>
    <col min="12805" max="12810" width="0" hidden="1" customWidth="1"/>
    <col min="12811" max="12811" width="15.85546875" bestFit="1" customWidth="1"/>
    <col min="12812" max="12812" width="4.42578125" customWidth="1"/>
    <col min="12813" max="12813" width="13" bestFit="1" customWidth="1"/>
    <col min="12814" max="12814" width="7.140625" customWidth="1"/>
    <col min="12815" max="12815" width="10.140625" bestFit="1" customWidth="1"/>
    <col min="13057" max="13057" width="43.5703125" customWidth="1"/>
    <col min="13058" max="13058" width="7.28515625" bestFit="1" customWidth="1"/>
    <col min="13059" max="13059" width="14.7109375" customWidth="1"/>
    <col min="13060" max="13060" width="4.42578125" customWidth="1"/>
    <col min="13061" max="13066" width="0" hidden="1" customWidth="1"/>
    <col min="13067" max="13067" width="15.85546875" bestFit="1" customWidth="1"/>
    <col min="13068" max="13068" width="4.42578125" customWidth="1"/>
    <col min="13069" max="13069" width="13" bestFit="1" customWidth="1"/>
    <col min="13070" max="13070" width="7.140625" customWidth="1"/>
    <col min="13071" max="13071" width="10.140625" bestFit="1" customWidth="1"/>
    <col min="13313" max="13313" width="43.5703125" customWidth="1"/>
    <col min="13314" max="13314" width="7.28515625" bestFit="1" customWidth="1"/>
    <col min="13315" max="13315" width="14.7109375" customWidth="1"/>
    <col min="13316" max="13316" width="4.42578125" customWidth="1"/>
    <col min="13317" max="13322" width="0" hidden="1" customWidth="1"/>
    <col min="13323" max="13323" width="15.85546875" bestFit="1" customWidth="1"/>
    <col min="13324" max="13324" width="4.42578125" customWidth="1"/>
    <col min="13325" max="13325" width="13" bestFit="1" customWidth="1"/>
    <col min="13326" max="13326" width="7.140625" customWidth="1"/>
    <col min="13327" max="13327" width="10.140625" bestFit="1" customWidth="1"/>
    <col min="13569" max="13569" width="43.5703125" customWidth="1"/>
    <col min="13570" max="13570" width="7.28515625" bestFit="1" customWidth="1"/>
    <col min="13571" max="13571" width="14.7109375" customWidth="1"/>
    <col min="13572" max="13572" width="4.42578125" customWidth="1"/>
    <col min="13573" max="13578" width="0" hidden="1" customWidth="1"/>
    <col min="13579" max="13579" width="15.85546875" bestFit="1" customWidth="1"/>
    <col min="13580" max="13580" width="4.42578125" customWidth="1"/>
    <col min="13581" max="13581" width="13" bestFit="1" customWidth="1"/>
    <col min="13582" max="13582" width="7.140625" customWidth="1"/>
    <col min="13583" max="13583" width="10.140625" bestFit="1" customWidth="1"/>
    <col min="13825" max="13825" width="43.5703125" customWidth="1"/>
    <col min="13826" max="13826" width="7.28515625" bestFit="1" customWidth="1"/>
    <col min="13827" max="13827" width="14.7109375" customWidth="1"/>
    <col min="13828" max="13828" width="4.42578125" customWidth="1"/>
    <col min="13829" max="13834" width="0" hidden="1" customWidth="1"/>
    <col min="13835" max="13835" width="15.85546875" bestFit="1" customWidth="1"/>
    <col min="13836" max="13836" width="4.42578125" customWidth="1"/>
    <col min="13837" max="13837" width="13" bestFit="1" customWidth="1"/>
    <col min="13838" max="13838" width="7.140625" customWidth="1"/>
    <col min="13839" max="13839" width="10.140625" bestFit="1" customWidth="1"/>
    <col min="14081" max="14081" width="43.5703125" customWidth="1"/>
    <col min="14082" max="14082" width="7.28515625" bestFit="1" customWidth="1"/>
    <col min="14083" max="14083" width="14.7109375" customWidth="1"/>
    <col min="14084" max="14084" width="4.42578125" customWidth="1"/>
    <col min="14085" max="14090" width="0" hidden="1" customWidth="1"/>
    <col min="14091" max="14091" width="15.85546875" bestFit="1" customWidth="1"/>
    <col min="14092" max="14092" width="4.42578125" customWidth="1"/>
    <col min="14093" max="14093" width="13" bestFit="1" customWidth="1"/>
    <col min="14094" max="14094" width="7.140625" customWidth="1"/>
    <col min="14095" max="14095" width="10.140625" bestFit="1" customWidth="1"/>
    <col min="14337" max="14337" width="43.5703125" customWidth="1"/>
    <col min="14338" max="14338" width="7.28515625" bestFit="1" customWidth="1"/>
    <col min="14339" max="14339" width="14.7109375" customWidth="1"/>
    <col min="14340" max="14340" width="4.42578125" customWidth="1"/>
    <col min="14341" max="14346" width="0" hidden="1" customWidth="1"/>
    <col min="14347" max="14347" width="15.85546875" bestFit="1" customWidth="1"/>
    <col min="14348" max="14348" width="4.42578125" customWidth="1"/>
    <col min="14349" max="14349" width="13" bestFit="1" customWidth="1"/>
    <col min="14350" max="14350" width="7.140625" customWidth="1"/>
    <col min="14351" max="14351" width="10.140625" bestFit="1" customWidth="1"/>
    <col min="14593" max="14593" width="43.5703125" customWidth="1"/>
    <col min="14594" max="14594" width="7.28515625" bestFit="1" customWidth="1"/>
    <col min="14595" max="14595" width="14.7109375" customWidth="1"/>
    <col min="14596" max="14596" width="4.42578125" customWidth="1"/>
    <col min="14597" max="14602" width="0" hidden="1" customWidth="1"/>
    <col min="14603" max="14603" width="15.85546875" bestFit="1" customWidth="1"/>
    <col min="14604" max="14604" width="4.42578125" customWidth="1"/>
    <col min="14605" max="14605" width="13" bestFit="1" customWidth="1"/>
    <col min="14606" max="14606" width="7.140625" customWidth="1"/>
    <col min="14607" max="14607" width="10.140625" bestFit="1" customWidth="1"/>
    <col min="14849" max="14849" width="43.5703125" customWidth="1"/>
    <col min="14850" max="14850" width="7.28515625" bestFit="1" customWidth="1"/>
    <col min="14851" max="14851" width="14.7109375" customWidth="1"/>
    <col min="14852" max="14852" width="4.42578125" customWidth="1"/>
    <col min="14853" max="14858" width="0" hidden="1" customWidth="1"/>
    <col min="14859" max="14859" width="15.85546875" bestFit="1" customWidth="1"/>
    <col min="14860" max="14860" width="4.42578125" customWidth="1"/>
    <col min="14861" max="14861" width="13" bestFit="1" customWidth="1"/>
    <col min="14862" max="14862" width="7.140625" customWidth="1"/>
    <col min="14863" max="14863" width="10.140625" bestFit="1" customWidth="1"/>
    <col min="15105" max="15105" width="43.5703125" customWidth="1"/>
    <col min="15106" max="15106" width="7.28515625" bestFit="1" customWidth="1"/>
    <col min="15107" max="15107" width="14.7109375" customWidth="1"/>
    <col min="15108" max="15108" width="4.42578125" customWidth="1"/>
    <col min="15109" max="15114" width="0" hidden="1" customWidth="1"/>
    <col min="15115" max="15115" width="15.85546875" bestFit="1" customWidth="1"/>
    <col min="15116" max="15116" width="4.42578125" customWidth="1"/>
    <col min="15117" max="15117" width="13" bestFit="1" customWidth="1"/>
    <col min="15118" max="15118" width="7.140625" customWidth="1"/>
    <col min="15119" max="15119" width="10.140625" bestFit="1" customWidth="1"/>
    <col min="15361" max="15361" width="43.5703125" customWidth="1"/>
    <col min="15362" max="15362" width="7.28515625" bestFit="1" customWidth="1"/>
    <col min="15363" max="15363" width="14.7109375" customWidth="1"/>
    <col min="15364" max="15364" width="4.42578125" customWidth="1"/>
    <col min="15365" max="15370" width="0" hidden="1" customWidth="1"/>
    <col min="15371" max="15371" width="15.85546875" bestFit="1" customWidth="1"/>
    <col min="15372" max="15372" width="4.42578125" customWidth="1"/>
    <col min="15373" max="15373" width="13" bestFit="1" customWidth="1"/>
    <col min="15374" max="15374" width="7.140625" customWidth="1"/>
    <col min="15375" max="15375" width="10.140625" bestFit="1" customWidth="1"/>
    <col min="15617" max="15617" width="43.5703125" customWidth="1"/>
    <col min="15618" max="15618" width="7.28515625" bestFit="1" customWidth="1"/>
    <col min="15619" max="15619" width="14.7109375" customWidth="1"/>
    <col min="15620" max="15620" width="4.42578125" customWidth="1"/>
    <col min="15621" max="15626" width="0" hidden="1" customWidth="1"/>
    <col min="15627" max="15627" width="15.85546875" bestFit="1" customWidth="1"/>
    <col min="15628" max="15628" width="4.42578125" customWidth="1"/>
    <col min="15629" max="15629" width="13" bestFit="1" customWidth="1"/>
    <col min="15630" max="15630" width="7.140625" customWidth="1"/>
    <col min="15631" max="15631" width="10.140625" bestFit="1" customWidth="1"/>
    <col min="15873" max="15873" width="43.5703125" customWidth="1"/>
    <col min="15874" max="15874" width="7.28515625" bestFit="1" customWidth="1"/>
    <col min="15875" max="15875" width="14.7109375" customWidth="1"/>
    <col min="15876" max="15876" width="4.42578125" customWidth="1"/>
    <col min="15877" max="15882" width="0" hidden="1" customWidth="1"/>
    <col min="15883" max="15883" width="15.85546875" bestFit="1" customWidth="1"/>
    <col min="15884" max="15884" width="4.42578125" customWidth="1"/>
    <col min="15885" max="15885" width="13" bestFit="1" customWidth="1"/>
    <col min="15886" max="15886" width="7.140625" customWidth="1"/>
    <col min="15887" max="15887" width="10.140625" bestFit="1" customWidth="1"/>
    <col min="16129" max="16129" width="43.5703125" customWidth="1"/>
    <col min="16130" max="16130" width="7.28515625" bestFit="1" customWidth="1"/>
    <col min="16131" max="16131" width="14.7109375" customWidth="1"/>
    <col min="16132" max="16132" width="4.42578125" customWidth="1"/>
    <col min="16133" max="16138" width="0" hidden="1" customWidth="1"/>
    <col min="16139" max="16139" width="15.85546875" bestFit="1" customWidth="1"/>
    <col min="16140" max="16140" width="4.42578125" customWidth="1"/>
    <col min="16141" max="16141" width="13" bestFit="1" customWidth="1"/>
    <col min="16142" max="16142" width="7.140625" customWidth="1"/>
    <col min="16143" max="16143" width="10.140625" bestFit="1" customWidth="1"/>
  </cols>
  <sheetData>
    <row r="1" spans="1:14">
      <c r="A1" s="1"/>
      <c r="B1" s="2"/>
      <c r="C1" s="3"/>
      <c r="D1" s="4"/>
      <c r="E1" s="3"/>
      <c r="F1" s="4"/>
      <c r="G1" s="3"/>
      <c r="H1" s="5"/>
      <c r="I1" s="3"/>
      <c r="J1" s="4"/>
      <c r="K1" s="6"/>
    </row>
    <row r="2" spans="1:14" s="9" customFormat="1" ht="23.25">
      <c r="A2" s="113" t="s">
        <v>27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</row>
    <row r="3" spans="1:14">
      <c r="B3" s="2"/>
      <c r="C3" s="3"/>
      <c r="D3" s="4"/>
      <c r="E3" s="3"/>
      <c r="F3" s="4"/>
      <c r="G3" s="3"/>
      <c r="H3" s="5"/>
      <c r="I3" s="3"/>
      <c r="J3" s="4"/>
      <c r="K3" s="6"/>
    </row>
    <row r="4" spans="1:14">
      <c r="B4" s="2"/>
      <c r="C4" s="3"/>
      <c r="D4" s="4"/>
      <c r="E4" s="3"/>
      <c r="F4" s="4"/>
      <c r="G4" s="3"/>
      <c r="H4" s="5"/>
      <c r="I4" s="3"/>
      <c r="J4" s="4"/>
      <c r="K4" s="6"/>
    </row>
    <row r="5" spans="1:14" outlineLevel="1">
      <c r="A5" s="10" t="s">
        <v>0</v>
      </c>
      <c r="B5" s="2"/>
      <c r="C5" s="11">
        <v>1235000</v>
      </c>
      <c r="D5" s="4"/>
      <c r="E5" s="12"/>
      <c r="F5" s="4"/>
      <c r="G5" s="12"/>
      <c r="H5" s="5"/>
      <c r="I5" s="12"/>
      <c r="J5" s="4"/>
      <c r="K5" s="6">
        <f>+C5</f>
        <v>1235000</v>
      </c>
    </row>
    <row r="6" spans="1:14" outlineLevel="1">
      <c r="A6"/>
      <c r="B6" s="2"/>
      <c r="C6" s="11"/>
      <c r="D6" s="4"/>
      <c r="E6" s="13"/>
      <c r="F6" s="4"/>
      <c r="G6" s="3"/>
      <c r="H6" s="5"/>
      <c r="I6" s="3"/>
      <c r="J6" s="4"/>
      <c r="K6" s="6">
        <f>+C6</f>
        <v>0</v>
      </c>
      <c r="M6" s="14"/>
    </row>
    <row r="7" spans="1:14" outlineLevel="1">
      <c r="A7" s="10" t="s">
        <v>1</v>
      </c>
      <c r="B7" s="2"/>
      <c r="C7" s="15">
        <v>450000</v>
      </c>
      <c r="D7" s="4"/>
      <c r="E7" s="12"/>
      <c r="F7" s="4"/>
      <c r="G7" s="12"/>
      <c r="H7" s="5"/>
      <c r="I7" s="12"/>
      <c r="J7" s="4"/>
      <c r="K7" s="16">
        <f>+C7</f>
        <v>450000</v>
      </c>
    </row>
    <row r="8" spans="1:14" outlineLevel="1">
      <c r="B8" s="2"/>
      <c r="C8" s="17"/>
      <c r="D8" s="4"/>
      <c r="E8" s="12"/>
      <c r="F8" s="4"/>
      <c r="G8" s="12"/>
      <c r="H8" s="5"/>
      <c r="I8" s="12"/>
      <c r="J8" s="4"/>
      <c r="K8" s="6"/>
    </row>
    <row r="9" spans="1:14">
      <c r="B9" s="2"/>
      <c r="C9" s="3"/>
      <c r="D9" s="4"/>
      <c r="E9" s="12"/>
      <c r="F9" s="4"/>
      <c r="G9" s="12"/>
      <c r="H9" s="5"/>
      <c r="I9" s="12"/>
      <c r="J9" s="4"/>
      <c r="K9" s="6">
        <f>+C9</f>
        <v>0</v>
      </c>
    </row>
    <row r="10" spans="1:14" ht="13.5" thickBot="1">
      <c r="A10" s="1" t="s">
        <v>2</v>
      </c>
      <c r="B10" s="2"/>
      <c r="C10" s="18">
        <f>SUM(C5:C9)</f>
        <v>1685000</v>
      </c>
      <c r="D10" s="19"/>
      <c r="E10" s="20"/>
      <c r="F10" s="19"/>
      <c r="G10" s="20"/>
      <c r="H10" s="21"/>
      <c r="I10" s="20"/>
      <c r="J10" s="19"/>
      <c r="K10" s="22">
        <f>SUM(K5:K9)</f>
        <v>1685000</v>
      </c>
    </row>
    <row r="11" spans="1:14" ht="13.5" thickTop="1">
      <c r="B11" s="2"/>
      <c r="C11" s="3"/>
      <c r="D11" s="4"/>
      <c r="E11" s="3"/>
      <c r="F11" s="4"/>
      <c r="G11" s="3"/>
      <c r="H11" s="5"/>
      <c r="I11" s="3"/>
      <c r="J11" s="4"/>
      <c r="K11" s="6"/>
    </row>
    <row r="12" spans="1:14" ht="51.75" customHeight="1">
      <c r="A12" s="23" t="s">
        <v>3</v>
      </c>
      <c r="B12" s="24"/>
      <c r="C12" s="25" t="s">
        <v>28</v>
      </c>
      <c r="D12" s="26"/>
      <c r="E12" s="27" t="s">
        <v>4</v>
      </c>
      <c r="F12" s="26"/>
      <c r="G12" s="27" t="s">
        <v>5</v>
      </c>
      <c r="H12" s="28"/>
      <c r="I12" s="27" t="s">
        <v>6</v>
      </c>
      <c r="J12" s="26"/>
      <c r="K12" s="29" t="s">
        <v>7</v>
      </c>
      <c r="L12" s="30"/>
      <c r="M12" s="31" t="s">
        <v>8</v>
      </c>
    </row>
    <row r="13" spans="1:14" ht="16.5" customHeight="1" outlineLevel="1">
      <c r="A13" s="32"/>
      <c r="B13" s="2"/>
      <c r="C13" s="33"/>
      <c r="D13" s="4"/>
      <c r="E13" s="34"/>
      <c r="F13" s="4"/>
      <c r="G13" s="34"/>
      <c r="H13" s="35"/>
      <c r="I13" s="34"/>
      <c r="J13" s="5"/>
      <c r="K13" s="36">
        <f>+G13+I13</f>
        <v>0</v>
      </c>
      <c r="L13" s="37"/>
      <c r="M13" s="38"/>
    </row>
    <row r="14" spans="1:14" ht="16.5" customHeight="1" outlineLevel="1">
      <c r="A14" s="39" t="s">
        <v>9</v>
      </c>
      <c r="B14" s="2"/>
      <c r="C14" s="33">
        <v>1220629</v>
      </c>
      <c r="D14" s="4"/>
      <c r="E14" s="34"/>
      <c r="F14" s="4"/>
      <c r="G14" s="34">
        <v>288970</v>
      </c>
      <c r="H14" s="35"/>
      <c r="I14" s="34">
        <v>355000</v>
      </c>
      <c r="J14" s="5"/>
      <c r="K14" s="36">
        <f>+G14+I14</f>
        <v>643970</v>
      </c>
      <c r="L14" s="37"/>
      <c r="M14" s="38">
        <f>+K14/C10</f>
        <v>0.3821780415430267</v>
      </c>
    </row>
    <row r="15" spans="1:14" ht="17.25" customHeight="1" outlineLevel="1">
      <c r="A15" s="40" t="s">
        <v>10</v>
      </c>
      <c r="B15" s="2"/>
      <c r="C15" s="33">
        <v>836777</v>
      </c>
      <c r="D15" s="4"/>
      <c r="E15" s="34"/>
      <c r="F15" s="4"/>
      <c r="G15" s="34">
        <v>221269</v>
      </c>
      <c r="H15" s="35"/>
      <c r="I15" s="34">
        <v>134500</v>
      </c>
      <c r="J15" s="5"/>
      <c r="K15" s="36">
        <f>+G15+I15</f>
        <v>355769</v>
      </c>
      <c r="L15" s="37"/>
      <c r="M15" s="38">
        <f>+K15/C10</f>
        <v>0.21113887240356083</v>
      </c>
    </row>
    <row r="16" spans="1:14" ht="17.25" customHeight="1" outlineLevel="1">
      <c r="A16" s="40"/>
      <c r="B16" s="2"/>
      <c r="C16" s="33"/>
      <c r="D16" s="4"/>
      <c r="E16" s="34"/>
      <c r="F16" s="4"/>
      <c r="G16" s="34"/>
      <c r="H16" s="35"/>
      <c r="I16" s="34"/>
      <c r="J16" s="5"/>
      <c r="K16" s="36"/>
      <c r="L16" s="37"/>
      <c r="M16" s="38"/>
    </row>
    <row r="17" spans="1:15" s="1" customFormat="1">
      <c r="A17" s="41" t="s">
        <v>11</v>
      </c>
      <c r="B17" s="42"/>
      <c r="C17" s="43">
        <f>SUM(C13:C15)</f>
        <v>2057406</v>
      </c>
      <c r="D17" s="44"/>
      <c r="E17" s="45">
        <f>SUM(E13:E15)</f>
        <v>0</v>
      </c>
      <c r="F17" s="46"/>
      <c r="G17" s="47">
        <f>SUM(G13:G15)</f>
        <v>510239</v>
      </c>
      <c r="H17" s="48"/>
      <c r="I17" s="47">
        <f>SUM(I13:I15)</f>
        <v>489500</v>
      </c>
      <c r="J17" s="49"/>
      <c r="K17" s="50">
        <f>SUM(K13:K15)</f>
        <v>999739</v>
      </c>
      <c r="L17" s="51"/>
      <c r="M17" s="52">
        <f>K17/$C$10</f>
        <v>0.59331691394658759</v>
      </c>
    </row>
    <row r="18" spans="1:15" ht="24" customHeight="1" outlineLevel="1">
      <c r="A18" s="53" t="s">
        <v>12</v>
      </c>
      <c r="B18" s="24"/>
      <c r="C18" s="54"/>
      <c r="D18" s="55"/>
      <c r="E18" s="56"/>
      <c r="F18" s="55"/>
      <c r="G18" s="56"/>
      <c r="H18" s="57"/>
      <c r="I18" s="56"/>
      <c r="J18" s="55"/>
      <c r="K18" s="36">
        <f t="shared" ref="K18:K30" si="0">+G18+I18</f>
        <v>0</v>
      </c>
      <c r="L18" s="58"/>
      <c r="M18" s="38"/>
    </row>
    <row r="19" spans="1:15" outlineLevel="1">
      <c r="A19" s="32"/>
      <c r="B19" s="2"/>
      <c r="C19" s="33"/>
      <c r="D19" s="4"/>
      <c r="E19" s="34"/>
      <c r="F19" s="4"/>
      <c r="G19" s="34"/>
      <c r="H19" s="5"/>
      <c r="I19" s="34"/>
      <c r="J19" s="4"/>
      <c r="K19" s="36">
        <f t="shared" si="0"/>
        <v>0</v>
      </c>
      <c r="M19" s="38"/>
    </row>
    <row r="20" spans="1:15" outlineLevel="1">
      <c r="A20" s="10" t="s">
        <v>13</v>
      </c>
      <c r="B20" s="3"/>
      <c r="C20" s="33">
        <v>118000</v>
      </c>
      <c r="D20" s="4"/>
      <c r="E20" s="34"/>
      <c r="F20" s="4"/>
      <c r="G20" s="34">
        <v>13000</v>
      </c>
      <c r="H20" s="5"/>
      <c r="I20" s="34">
        <v>15000</v>
      </c>
      <c r="J20" s="4"/>
      <c r="K20" s="36">
        <f t="shared" si="0"/>
        <v>28000</v>
      </c>
      <c r="M20" s="38"/>
    </row>
    <row r="21" spans="1:15" outlineLevel="1">
      <c r="A21" s="10" t="s">
        <v>14</v>
      </c>
      <c r="B21" s="3"/>
      <c r="C21" s="33">
        <v>470000</v>
      </c>
      <c r="D21" s="4"/>
      <c r="E21" s="34"/>
      <c r="F21" s="4"/>
      <c r="G21" s="34">
        <v>23000</v>
      </c>
      <c r="H21" s="5"/>
      <c r="I21" s="34">
        <v>50000</v>
      </c>
      <c r="J21" s="4"/>
      <c r="K21" s="36">
        <f t="shared" si="0"/>
        <v>73000</v>
      </c>
      <c r="M21" s="38"/>
    </row>
    <row r="22" spans="1:15" outlineLevel="1">
      <c r="A22" s="69" t="s">
        <v>26</v>
      </c>
      <c r="B22" s="3"/>
      <c r="C22" s="33">
        <v>35000</v>
      </c>
      <c r="D22" s="4"/>
      <c r="E22" s="34"/>
      <c r="F22" s="4"/>
      <c r="G22" s="34"/>
      <c r="H22" s="5"/>
      <c r="I22" s="34">
        <v>10000</v>
      </c>
      <c r="J22" s="4"/>
      <c r="K22" s="36">
        <f t="shared" si="0"/>
        <v>10000</v>
      </c>
      <c r="M22" s="38"/>
    </row>
    <row r="23" spans="1:15" outlineLevel="2">
      <c r="A23" s="69" t="s">
        <v>23</v>
      </c>
      <c r="B23" s="10"/>
      <c r="C23" s="33">
        <v>89000</v>
      </c>
      <c r="D23" s="4"/>
      <c r="E23" s="34"/>
      <c r="F23" s="4"/>
      <c r="G23" s="34">
        <v>80000</v>
      </c>
      <c r="H23" s="5"/>
      <c r="I23" s="34"/>
      <c r="J23" s="4"/>
      <c r="K23" s="36">
        <f>+I23+G23</f>
        <v>80000</v>
      </c>
      <c r="L23" s="8"/>
      <c r="M23" s="38"/>
    </row>
    <row r="24" spans="1:15" outlineLevel="2">
      <c r="B24" s="10"/>
      <c r="C24" s="34"/>
      <c r="D24" s="4"/>
      <c r="E24" s="34"/>
      <c r="F24" s="4"/>
      <c r="G24" s="34"/>
      <c r="H24" s="5"/>
      <c r="I24" s="34"/>
      <c r="J24" s="4"/>
      <c r="K24" s="36"/>
      <c r="L24" s="8"/>
      <c r="M24" s="38"/>
    </row>
    <row r="25" spans="1:15" ht="15.6" customHeight="1">
      <c r="A25" s="41" t="s">
        <v>11</v>
      </c>
      <c r="B25" s="59"/>
      <c r="C25" s="60">
        <f>SUM(C19:C23)</f>
        <v>712000</v>
      </c>
      <c r="D25" s="61"/>
      <c r="E25" s="62">
        <f>SUM(E19:E23)</f>
        <v>0</v>
      </c>
      <c r="F25" s="63"/>
      <c r="G25" s="64">
        <f>SUM(G19:G23)</f>
        <v>116000</v>
      </c>
      <c r="H25" s="65"/>
      <c r="I25" s="64">
        <f>SUM(I19:I23)</f>
        <v>75000</v>
      </c>
      <c r="J25" s="49"/>
      <c r="K25" s="50">
        <f>SUM(K20:K23)</f>
        <v>191000</v>
      </c>
      <c r="L25" s="66"/>
      <c r="M25" s="52">
        <f>K25/$C$10</f>
        <v>0.11335311572700296</v>
      </c>
    </row>
    <row r="26" spans="1:15" ht="22.5" customHeight="1" outlineLevel="1">
      <c r="A26" s="67" t="s">
        <v>15</v>
      </c>
      <c r="B26" s="24"/>
      <c r="C26" s="54"/>
      <c r="D26" s="55"/>
      <c r="E26" s="56"/>
      <c r="F26" s="55"/>
      <c r="G26" s="56"/>
      <c r="H26" s="57"/>
      <c r="I26" s="56"/>
      <c r="J26" s="55"/>
      <c r="K26" s="36">
        <f t="shared" si="0"/>
        <v>0</v>
      </c>
      <c r="L26" s="58"/>
      <c r="M26" s="38"/>
    </row>
    <row r="27" spans="1:15" ht="12.75" customHeight="1" outlineLevel="1">
      <c r="A27" s="68"/>
      <c r="B27" s="24"/>
      <c r="C27" s="54"/>
      <c r="D27" s="55"/>
      <c r="E27" s="56"/>
      <c r="F27" s="55"/>
      <c r="G27" s="56"/>
      <c r="H27" s="57"/>
      <c r="I27" s="56"/>
      <c r="J27" s="55"/>
      <c r="K27" s="36"/>
      <c r="L27" s="58"/>
      <c r="M27" s="38"/>
    </row>
    <row r="28" spans="1:15" outlineLevel="1">
      <c r="A28" s="69" t="s">
        <v>16</v>
      </c>
      <c r="B28" s="10"/>
      <c r="C28" s="70">
        <v>33616</v>
      </c>
      <c r="D28" s="71"/>
      <c r="E28" s="72"/>
      <c r="F28" s="71"/>
      <c r="G28" s="72">
        <v>19278</v>
      </c>
      <c r="H28" s="73"/>
      <c r="I28" s="72">
        <v>12000</v>
      </c>
      <c r="J28" s="4"/>
      <c r="K28" s="36">
        <f t="shared" si="0"/>
        <v>31278</v>
      </c>
      <c r="M28" s="38">
        <f>+K28/C10</f>
        <v>1.8562611275964393E-2</v>
      </c>
      <c r="O28" s="74"/>
    </row>
    <row r="29" spans="1:15" outlineLevel="1">
      <c r="A29" s="39" t="s">
        <v>24</v>
      </c>
      <c r="B29" s="10"/>
      <c r="C29" s="70">
        <v>15000</v>
      </c>
      <c r="D29" s="71"/>
      <c r="E29" s="72"/>
      <c r="F29" s="71"/>
      <c r="G29" s="72"/>
      <c r="H29" s="73"/>
      <c r="I29" s="72">
        <v>5900</v>
      </c>
      <c r="J29" s="4"/>
      <c r="K29" s="36">
        <f t="shared" si="0"/>
        <v>5900</v>
      </c>
      <c r="M29" s="38">
        <f>+K29/C10</f>
        <v>3.5014836795252227E-3</v>
      </c>
      <c r="O29" s="74"/>
    </row>
    <row r="30" spans="1:15" outlineLevel="1">
      <c r="A30" s="69"/>
      <c r="B30" s="10"/>
      <c r="C30" s="70"/>
      <c r="D30" s="71"/>
      <c r="E30" s="72"/>
      <c r="F30" s="71"/>
      <c r="G30" s="72"/>
      <c r="H30" s="73"/>
      <c r="I30" s="72"/>
      <c r="J30" s="4"/>
      <c r="K30" s="36">
        <f t="shared" si="0"/>
        <v>0</v>
      </c>
      <c r="M30" s="38"/>
      <c r="O30" s="74"/>
    </row>
    <row r="31" spans="1:15">
      <c r="A31" s="41" t="s">
        <v>11</v>
      </c>
      <c r="B31" s="59"/>
      <c r="C31" s="43">
        <f>SUM(C28:C30)</f>
        <v>48616</v>
      </c>
      <c r="D31" s="61"/>
      <c r="E31" s="45"/>
      <c r="F31" s="63"/>
      <c r="G31" s="47">
        <f>SUM(G28:G30)</f>
        <v>19278</v>
      </c>
      <c r="H31" s="65"/>
      <c r="I31" s="47">
        <f>SUM(I28:I30)</f>
        <v>17900</v>
      </c>
      <c r="J31" s="75"/>
      <c r="K31" s="76">
        <f>SUM(K28:K30)</f>
        <v>37178</v>
      </c>
      <c r="L31" s="77"/>
      <c r="M31" s="52">
        <f>K31/$C$10</f>
        <v>2.2064094955489614E-2</v>
      </c>
    </row>
    <row r="32" spans="1:15" ht="13.5" thickBot="1">
      <c r="A32" s="1"/>
      <c r="B32" s="2"/>
      <c r="C32" s="78"/>
      <c r="D32" s="79"/>
      <c r="E32" s="80"/>
      <c r="F32" s="79"/>
      <c r="G32" s="80"/>
      <c r="H32" s="35"/>
      <c r="I32" s="80"/>
      <c r="J32" s="81"/>
      <c r="K32" s="82"/>
      <c r="L32" s="58"/>
      <c r="M32" s="83"/>
    </row>
    <row r="33" spans="1:13" ht="19.5" customHeight="1" thickBot="1">
      <c r="A33" s="84" t="s">
        <v>17</v>
      </c>
      <c r="B33" s="85"/>
      <c r="C33" s="86">
        <f>+C25++C17+C31</f>
        <v>2818022</v>
      </c>
      <c r="D33" s="87"/>
      <c r="E33" s="88">
        <f>+E25++E17+E31</f>
        <v>0</v>
      </c>
      <c r="F33" s="87"/>
      <c r="G33" s="88">
        <f>+G25++G17+G31</f>
        <v>645517</v>
      </c>
      <c r="H33" s="65"/>
      <c r="I33" s="88">
        <f>+I25++I17+I31</f>
        <v>582400</v>
      </c>
      <c r="J33" s="89"/>
      <c r="K33" s="90">
        <f>+K25+K17+K31</f>
        <v>1227917</v>
      </c>
      <c r="L33" s="91"/>
      <c r="M33" s="92">
        <f>K33/$C$10</f>
        <v>0.72873412462908016</v>
      </c>
    </row>
    <row r="34" spans="1:13" ht="23.25" customHeight="1" outlineLevel="1">
      <c r="A34" s="93" t="s">
        <v>18</v>
      </c>
      <c r="B34" s="2"/>
      <c r="C34" s="94"/>
      <c r="D34" s="4"/>
      <c r="E34" s="3"/>
      <c r="F34" s="4"/>
      <c r="G34" s="34"/>
      <c r="H34" s="5"/>
      <c r="I34" s="3"/>
      <c r="J34" s="4"/>
      <c r="K34" s="36">
        <f>+G34+I34</f>
        <v>0</v>
      </c>
      <c r="M34" s="38"/>
    </row>
    <row r="35" spans="1:13" outlineLevel="1">
      <c r="A35" s="32"/>
      <c r="B35" s="2"/>
      <c r="C35" s="33"/>
      <c r="D35" s="17"/>
      <c r="E35" s="17"/>
      <c r="F35" s="17"/>
      <c r="G35" s="95"/>
      <c r="H35" s="17"/>
      <c r="I35" s="17"/>
      <c r="J35" s="17"/>
      <c r="K35" s="36">
        <f t="shared" ref="K35:K36" si="1">+G35+I35</f>
        <v>0</v>
      </c>
      <c r="M35" s="38"/>
    </row>
    <row r="36" spans="1:13" outlineLevel="1">
      <c r="A36" s="40" t="s">
        <v>24</v>
      </c>
      <c r="B36" s="2"/>
      <c r="C36" s="33">
        <v>548454</v>
      </c>
      <c r="D36" s="17"/>
      <c r="E36" s="17"/>
      <c r="F36" s="17"/>
      <c r="G36" s="95">
        <v>113113</v>
      </c>
      <c r="H36" s="17"/>
      <c r="I36" s="17">
        <v>85690</v>
      </c>
      <c r="J36" s="17"/>
      <c r="K36" s="36">
        <f t="shared" si="1"/>
        <v>198803</v>
      </c>
      <c r="M36" s="38">
        <f>+K36/$C$10</f>
        <v>0.1179839762611276</v>
      </c>
    </row>
    <row r="37" spans="1:13" outlineLevel="1">
      <c r="A37" s="39" t="s">
        <v>25</v>
      </c>
      <c r="B37" s="2"/>
      <c r="C37" s="33">
        <v>130000</v>
      </c>
      <c r="D37" s="17"/>
      <c r="E37" s="17"/>
      <c r="F37" s="17"/>
      <c r="G37" s="95">
        <v>35000</v>
      </c>
      <c r="H37" s="17"/>
      <c r="I37" s="17">
        <v>15000</v>
      </c>
      <c r="J37" s="17"/>
      <c r="K37" s="36">
        <v>40000</v>
      </c>
      <c r="L37" s="37"/>
      <c r="M37" s="38">
        <f t="shared" ref="M37" si="2">+K37/$C$10</f>
        <v>2.3738872403560832E-2</v>
      </c>
    </row>
    <row r="38" spans="1:13" outlineLevel="1">
      <c r="A38" s="39"/>
      <c r="B38" s="2"/>
      <c r="C38" s="33"/>
      <c r="D38" s="17"/>
      <c r="E38" s="17"/>
      <c r="F38" s="17"/>
      <c r="G38" s="95"/>
      <c r="H38" s="17"/>
      <c r="I38" s="17"/>
      <c r="J38" s="17"/>
      <c r="K38" s="36"/>
      <c r="L38" s="37"/>
      <c r="M38" s="38"/>
    </row>
    <row r="39" spans="1:13">
      <c r="A39" s="1" t="s">
        <v>19</v>
      </c>
      <c r="B39" s="2"/>
      <c r="C39" s="99">
        <f>SUM(C35:C38)</f>
        <v>678454</v>
      </c>
      <c r="D39" s="79"/>
      <c r="E39" s="96">
        <f>SUM(E35:E36)</f>
        <v>0</v>
      </c>
      <c r="F39" s="79"/>
      <c r="G39" s="96">
        <f t="shared" ref="G39:K39" si="3">SUM(G35:G38)</f>
        <v>148113</v>
      </c>
      <c r="H39" s="35">
        <f t="shared" si="3"/>
        <v>0</v>
      </c>
      <c r="I39" s="96">
        <f t="shared" si="3"/>
        <v>100690</v>
      </c>
      <c r="J39" s="81">
        <f t="shared" si="3"/>
        <v>0</v>
      </c>
      <c r="K39" s="97">
        <f t="shared" si="3"/>
        <v>238803</v>
      </c>
      <c r="L39" s="58"/>
      <c r="M39" s="98">
        <f>K39/$C$10</f>
        <v>0.14172284866468843</v>
      </c>
    </row>
    <row r="40" spans="1:13" ht="13.5" thickBot="1">
      <c r="A40" s="1"/>
      <c r="B40" s="2"/>
      <c r="C40" s="99"/>
      <c r="D40" s="79"/>
      <c r="E40" s="96"/>
      <c r="F40" s="79"/>
      <c r="G40" s="96"/>
      <c r="H40" s="35"/>
      <c r="I40" s="96"/>
      <c r="J40" s="81"/>
      <c r="K40" s="97"/>
      <c r="L40" s="58"/>
      <c r="M40" s="38"/>
    </row>
    <row r="41" spans="1:13" ht="13.5" thickBot="1">
      <c r="A41" s="1" t="s">
        <v>20</v>
      </c>
      <c r="B41" s="2"/>
      <c r="C41" s="100">
        <f>C33+C39</f>
        <v>3496476</v>
      </c>
      <c r="D41" s="101"/>
      <c r="E41" s="102">
        <f>E33+E39</f>
        <v>0</v>
      </c>
      <c r="F41" s="102"/>
      <c r="G41" s="102">
        <f>G33+G39</f>
        <v>793630</v>
      </c>
      <c r="H41" s="103"/>
      <c r="I41" s="102">
        <f>I33+I39</f>
        <v>683090</v>
      </c>
      <c r="J41" s="103">
        <f>+I41/$C$7</f>
        <v>1.5179777777777779</v>
      </c>
      <c r="K41" s="104">
        <f>K33+K39</f>
        <v>1466720</v>
      </c>
      <c r="L41" s="101"/>
      <c r="M41" s="98">
        <f>K41/$C$10</f>
        <v>0.87045697329376859</v>
      </c>
    </row>
    <row r="42" spans="1:13" ht="13.5" thickTop="1">
      <c r="B42" s="2"/>
      <c r="C42" s="80"/>
      <c r="D42" s="4"/>
      <c r="E42" s="80"/>
      <c r="F42" s="4"/>
      <c r="G42" s="80"/>
      <c r="H42" s="5"/>
      <c r="I42" s="80"/>
      <c r="J42" s="4"/>
      <c r="K42" s="6"/>
      <c r="L42" s="8"/>
    </row>
    <row r="43" spans="1:13" outlineLevel="2">
      <c r="A43" s="10" t="s">
        <v>21</v>
      </c>
      <c r="B43" s="10"/>
      <c r="C43" s="34">
        <v>107000</v>
      </c>
      <c r="D43" s="4"/>
      <c r="E43" s="34"/>
      <c r="F43" s="4"/>
      <c r="G43" s="34"/>
      <c r="H43" s="5"/>
      <c r="I43" s="34">
        <v>107000</v>
      </c>
      <c r="J43" s="4"/>
      <c r="K43" s="36">
        <v>107000</v>
      </c>
      <c r="L43" s="8"/>
      <c r="M43" s="38">
        <f>K43/$C$10</f>
        <v>6.3501483679525225E-2</v>
      </c>
    </row>
    <row r="44" spans="1:13" ht="13.5" outlineLevel="2" thickBot="1">
      <c r="B44" s="2"/>
      <c r="C44" s="80"/>
      <c r="D44" s="4"/>
      <c r="E44" s="80"/>
      <c r="F44" s="4"/>
      <c r="G44" s="80"/>
      <c r="H44" s="5"/>
      <c r="I44" s="80"/>
      <c r="J44" s="4"/>
      <c r="K44" s="6"/>
      <c r="L44" s="8"/>
      <c r="M44" s="38"/>
    </row>
    <row r="45" spans="1:13" ht="13.5" outlineLevel="1" thickBot="1">
      <c r="A45" s="1" t="s">
        <v>22</v>
      </c>
      <c r="B45" s="2"/>
      <c r="C45" s="105">
        <f>C41+C43</f>
        <v>3603476</v>
      </c>
      <c r="D45" s="101"/>
      <c r="E45" s="106">
        <f>E41+E43</f>
        <v>0</v>
      </c>
      <c r="F45" s="107"/>
      <c r="G45" s="105">
        <f>G41+G43</f>
        <v>793630</v>
      </c>
      <c r="H45" s="108"/>
      <c r="I45" s="105">
        <f>I41+I43</f>
        <v>790090</v>
      </c>
      <c r="J45" s="107">
        <f>+I45/$C$7</f>
        <v>1.7557555555555555</v>
      </c>
      <c r="K45" s="109">
        <f>SUM(K41:K44)</f>
        <v>1573720</v>
      </c>
      <c r="M45" s="110">
        <f>K45/C10</f>
        <v>0.93395845697329372</v>
      </c>
    </row>
    <row r="46" spans="1:13">
      <c r="C46" s="111"/>
    </row>
    <row r="48" spans="1:13" outlineLevel="1">
      <c r="G48" s="111">
        <f>+E6</f>
        <v>0</v>
      </c>
    </row>
    <row r="49" spans="1:17" outlineLevel="1">
      <c r="G49" s="111"/>
      <c r="I49" s="111"/>
    </row>
    <row r="50" spans="1:17">
      <c r="G50" s="111"/>
      <c r="H50" s="111"/>
      <c r="I50" s="111"/>
    </row>
    <row r="53" spans="1:17">
      <c r="G53" s="111"/>
      <c r="I53" s="111"/>
    </row>
    <row r="55" spans="1:17" s="112" customFormat="1">
      <c r="A55" s="10"/>
      <c r="B55"/>
      <c r="C55" s="40"/>
      <c r="E55" s="40"/>
      <c r="G55" s="40"/>
      <c r="H55" s="8"/>
      <c r="I55" s="111"/>
      <c r="K55" s="17"/>
      <c r="L55" s="7"/>
      <c r="M55" s="8"/>
      <c r="N55"/>
      <c r="O55"/>
      <c r="P55"/>
      <c r="Q55"/>
    </row>
  </sheetData>
  <mergeCells count="1">
    <mergeCell ref="A2:N2"/>
  </mergeCells>
  <pageMargins left="0.55118110236220474" right="0.23622047244094491" top="0.62992125984251968" bottom="0.47244094488188981" header="0.51181102362204722" footer="0.51181102362204722"/>
  <pageSetup paperSize="9" scale="88" firstPageNumber="0" orientation="portrait" r:id="rId1"/>
  <headerFooter alignWithMargins="0">
    <oddFooter>&amp;Rdata di stampa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BUDGET 2024 ASSEMBLEA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egavelli</dc:creator>
  <cp:lastModifiedBy>egavelli</cp:lastModifiedBy>
  <cp:lastPrinted>2024-05-20T09:57:58Z</cp:lastPrinted>
  <dcterms:created xsi:type="dcterms:W3CDTF">2021-05-03T08:54:42Z</dcterms:created>
  <dcterms:modified xsi:type="dcterms:W3CDTF">2024-05-31T11:03:12Z</dcterms:modified>
</cp:coreProperties>
</file>